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10" yWindow="255" windowWidth="9060" windowHeight="8430" activeTab="0"/>
  </bookViews>
  <sheets>
    <sheet name="Inicio" sheetId="1" r:id="rId1"/>
    <sheet name="Fuente" sheetId="2" r:id="rId2"/>
    <sheet name="FGS-1" sheetId="3" r:id="rId3"/>
    <sheet name="FGS-2" sheetId="4" r:id="rId4"/>
    <sheet name="FGS-3" sheetId="5" r:id="rId5"/>
    <sheet name="FGS-4" sheetId="6" r:id="rId6"/>
    <sheet name="FGS-5" sheetId="7" r:id="rId7"/>
    <sheet name="FGS-6" sheetId="8" r:id="rId8"/>
    <sheet name="FGS-7" sheetId="9" r:id="rId9"/>
    <sheet name="FGS-8" sheetId="10" r:id="rId10"/>
    <sheet name="FGS-9" sheetId="11" r:id="rId11"/>
    <sheet name="FGS-10" sheetId="12" r:id="rId12"/>
  </sheets>
  <definedNames>
    <definedName name="_xlfn.IFERROR" hidden="1">#NAME?</definedName>
    <definedName name="_xlnm.Print_Area" localSheetId="0">'Inicio'!$A$9:$K$15</definedName>
  </definedNames>
  <calcPr fullCalcOnLoad="1"/>
</workbook>
</file>

<file path=xl/sharedStrings.xml><?xml version="1.0" encoding="utf-8"?>
<sst xmlns="http://schemas.openxmlformats.org/spreadsheetml/2006/main" count="455" uniqueCount="193">
  <si>
    <t>EXPEDIENTES</t>
  </si>
  <si>
    <t>TOTAL</t>
  </si>
  <si>
    <t>Procedimientos concursales</t>
  </si>
  <si>
    <t>Ejecuciones laborales</t>
  </si>
  <si>
    <t>Indemnizaciones de responsabilidad directa Fogasa</t>
  </si>
  <si>
    <t>BENEFICIARIOS</t>
  </si>
  <si>
    <t>Mujeres</t>
  </si>
  <si>
    <t>Total</t>
  </si>
  <si>
    <t xml:space="preserve">IMPORTE DE LAS PRESTACIONES </t>
  </si>
  <si>
    <t xml:space="preserve">Varones </t>
  </si>
  <si>
    <t>Por impago de la empresa</t>
  </si>
  <si>
    <t xml:space="preserve">Total </t>
  </si>
  <si>
    <t xml:space="preserve">Ejecuciones
 Laborales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</si>
  <si>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</si>
  <si>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</si>
  <si>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</si>
  <si>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</si>
  <si>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</si>
  <si>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</si>
  <si>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</si>
  <si>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</si>
  <si>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</si>
  <si>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</si>
  <si>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</si>
  <si>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</si>
  <si>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</si>
  <si>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</si>
  <si>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</si>
  <si>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</si>
  <si>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</si>
  <si>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</si>
  <si>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</si>
  <si>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</si>
  <si>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</si>
  <si>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</si>
  <si>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</si>
  <si>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</si>
  <si>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</si>
  <si>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</si>
  <si>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</si>
  <si>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</si>
  <si>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</si>
  <si>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</si>
  <si>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</si>
  <si>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</si>
  <si>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</si>
  <si>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</si>
  <si>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</si>
  <si>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</si>
  <si>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</si>
  <si>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</si>
  <si>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</si>
  <si>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</si>
  <si>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</si>
  <si>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</si>
  <si>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</si>
  <si>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</si>
  <si>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</si>
  <si>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</si>
  <si>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</si>
  <si>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</si>
  <si>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</si>
  <si>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</si>
  <si>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</si>
  <si>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</si>
  <si>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</si>
  <si>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</si>
  <si>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</si>
  <si>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</si>
  <si>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</si>
  <si>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</si>
  <si>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</si>
  <si>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</si>
  <si>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</si>
  <si>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</si>
  <si>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 xml:space="preserve">TOTAL                    </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</si>
  <si>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</si>
  <si>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</si>
  <si>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Ambos sexos (1)</t>
  </si>
  <si>
    <t xml:space="preserve">TRABAJADORES BENEFICIARIOS (2) </t>
  </si>
  <si>
    <t>(2) La suma de Varones y Mujeres no coincide con Ambos sexos porque éste Incluye los no clasificable por sexo.</t>
  </si>
  <si>
    <t>(1) El número de empresas que figura en el Total no se corresponde con la suma de los parciales, dado que existen empresas que se encuadran en más de una actividad económica.</t>
  </si>
  <si>
    <t>EMPRESAS  (1)</t>
  </si>
  <si>
    <t>Procedimientos
 Concursales</t>
  </si>
  <si>
    <t xml:space="preserve">Responsabilidad
 directa FOGASA </t>
  </si>
  <si>
    <t>FGS-1. Expedientes, empresas afectadas, beneficiarios e importe de las prestaciones  acordadas, por motivo de solicitud.</t>
  </si>
  <si>
    <t>FGS-2. Beneficiarios e importe de las prestaciones acordadas, según sexo, por tipo de prestación y motivo de solicitud.</t>
  </si>
  <si>
    <t>Fuente</t>
  </si>
  <si>
    <t>Insolvencia provisional o definitiva</t>
  </si>
  <si>
    <t>Insolvencia técnica</t>
  </si>
  <si>
    <t>Concurso</t>
  </si>
  <si>
    <t>Suspensión de pagos y quiebra</t>
  </si>
  <si>
    <t>Procedimientos transnacionales</t>
  </si>
  <si>
    <t>Despidos según art. 52 c) E.T.</t>
  </si>
  <si>
    <t>Despido colectivo ERE (art. 51 E.T.)</t>
  </si>
  <si>
    <t>Extinción colectiva (art. 64 Ley Concursal)</t>
  </si>
  <si>
    <t>Fuerza mayor con exoneración</t>
  </si>
  <si>
    <t>Salarios</t>
  </si>
  <si>
    <t>Indemnizaciones</t>
  </si>
  <si>
    <t>Salarios(3)</t>
  </si>
  <si>
    <t xml:space="preserve">  Ejecuciones Laborales</t>
  </si>
  <si>
    <t xml:space="preserve">  Procedimientos Concursales</t>
  </si>
  <si>
    <t xml:space="preserve">  Responsabilidad directa Fogasa</t>
  </si>
  <si>
    <t>(3) Incluye los importes de salarios responsabilidad directa de Fogasa</t>
  </si>
  <si>
    <t>De 1 a 24 trabajadores</t>
  </si>
  <si>
    <t>De 25 a 49 trabajadores</t>
  </si>
  <si>
    <t>De 50 a 249 trabajadores</t>
  </si>
  <si>
    <t>250 y más trabajadores</t>
  </si>
  <si>
    <t xml:space="preserve">FGS-3. Expedientes, empresas afectadas y beneficiarios de las prestaciones acordadas, según sexo, por tamaño de empresa. </t>
  </si>
  <si>
    <t>FGS-4. Importe de las prestaciones acordadas, según sexo, por tamaño de empresa.</t>
  </si>
  <si>
    <t>(1) La suma de Varones y Mujeres no coincide con Ambos sexos porque éste Incluye los no clasificable por sexo.</t>
  </si>
  <si>
    <t>Industrias extractivas</t>
  </si>
  <si>
    <t>Construcción</t>
  </si>
  <si>
    <t>Comercio al por mayor y por menor;
reparación vehículos motor</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</si>
  <si>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</si>
  <si>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</si>
  <si>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</si>
  <si>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</si>
  <si>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</si>
  <si>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</si>
  <si>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</si>
  <si>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</si>
  <si>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</si>
  <si>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</si>
  <si>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</si>
  <si>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</si>
  <si>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</si>
  <si>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</si>
  <si>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Total (1)</t>
  </si>
  <si>
    <t>(1) En el total se incluye el importe de salarios responsabilidad directa de Fogasa</t>
  </si>
  <si>
    <t>FGS-5. Expedientes, empresas afectadas, beneficiarios según sexo e importe de las prestaciones acordadas, por sección de actividad económica.</t>
  </si>
  <si>
    <t>FGS-6 Expedientes, empresas afectadas y beneficiarios de las prestaciones acordadas, según sexo, por comunidad autónoma y provincia.</t>
  </si>
  <si>
    <t>FGS-7.Importe de los salarios acordados, según sexo, por comunidad autónoma y provincia.</t>
  </si>
  <si>
    <t>FGS-8.Importe de las indemnizaciones acordadas, según sexo, por comunidad autónoma y provincia.</t>
  </si>
  <si>
    <t>FGS-10 Importe de las indemnizaciones acordadas, según motivo de solicitud, por comunidad autónoma y provincia.</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</si>
  <si>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</si>
  <si>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</si>
  <si>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</si>
  <si>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</si>
  <si>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</si>
  <si>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</si>
  <si>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</si>
  <si>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</si>
  <si>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</si>
  <si>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3.- Fuentes de información.</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</si>
  <si>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</si>
  <si>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</si>
  <si>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</si>
  <si>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</si>
  <si>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</si>
  <si>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</si>
  <si>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La información procede de la estadística que elabora mensualmente el Fondo de Garantía Salarial en base a los expedientes tramitados por dicho Organismo, y que difunde mensualmente en la siguiente dirección de Internet:http://www.empleo.gob.es/fogasa/estadisticas.html</t>
  </si>
  <si>
    <t>Actividades de los hogares como empleadores de personal doméstico; actividades de los hogares como productores de bienes y servicios para uso propio</t>
  </si>
  <si>
    <t>Actividades de organizaciones y organismos extraterritoriales</t>
  </si>
  <si>
    <t>-</t>
  </si>
  <si>
    <t>Hombres</t>
  </si>
  <si>
    <t>De 0 a 24 trabajadores</t>
  </si>
  <si>
    <t>No consta (Desconocido, No informado, Sin Actividad definida)</t>
  </si>
  <si>
    <t>Industrias manufactureras</t>
  </si>
  <si>
    <t>Suministro de agua, actividades de saneamiento, gestión 
residuos</t>
  </si>
  <si>
    <t>Suministro de energía eléctrica, gas, vapor y aire acondicionado</t>
  </si>
  <si>
    <t>PRESTACIONES (Miles de euros)</t>
  </si>
  <si>
    <t>IMPORTE DE LAS PRESTACIONES - (Miles de euros)</t>
  </si>
  <si>
    <t xml:space="preserve">EMPRESAS (1) </t>
  </si>
  <si>
    <r>
      <t xml:space="preserve">IMPORTE DE LAS PRESTACIONES </t>
    </r>
    <r>
      <rPr>
        <b/>
        <sz val="8"/>
        <color indexed="62"/>
        <rFont val="Verdana"/>
        <family val="2"/>
      </rPr>
      <t>(Miles de euros)</t>
    </r>
  </si>
  <si>
    <r>
      <t xml:space="preserve">PRESTACIÓN MEDIA POR TRABAJADOR </t>
    </r>
    <r>
      <rPr>
        <b/>
        <sz val="8"/>
        <color indexed="62"/>
        <rFont val="Verdana"/>
        <family val="2"/>
      </rPr>
      <t>(Miles de euros)</t>
    </r>
  </si>
  <si>
    <r>
      <t xml:space="preserve">Ambos
sexos </t>
    </r>
    <r>
      <rPr>
        <b/>
        <sz val="8"/>
        <color indexed="62"/>
        <rFont val="Verdana"/>
        <family val="2"/>
      </rPr>
      <t>(1)</t>
    </r>
  </si>
  <si>
    <t>(1) *El número de empresas que figura en el Total no se corresponde con la suma de los parciales, ya que una misma empresa puede recibir varios tipos de prestación.diferentes, es contabilizada dos veces.</t>
  </si>
  <si>
    <t>(1) El número de empresas que figura en el Total no se corresponde con la suma de los parciales, ya que una misma empresa puede aparecer con tamaños distintos si presenta expedientes en diferentes momentos.</t>
  </si>
  <si>
    <t>(3) El total puede no coincidir con la suma del desglose por tamaño de empresa ya que incluye las empresas no clasificables por tamaño.</t>
  </si>
  <si>
    <t>Sin tamaño</t>
  </si>
  <si>
    <r>
      <t xml:space="preserve">TOTAL </t>
    </r>
    <r>
      <rPr>
        <b/>
        <sz val="8"/>
        <color indexed="9"/>
        <rFont val="Verdana"/>
        <family val="2"/>
      </rPr>
      <t>(3)</t>
    </r>
  </si>
  <si>
    <r>
      <t xml:space="preserve">EMPRESAS  </t>
    </r>
    <r>
      <rPr>
        <b/>
        <sz val="8"/>
        <color indexed="9"/>
        <rFont val="Verdana"/>
        <family val="2"/>
      </rPr>
      <t>(1)</t>
    </r>
  </si>
  <si>
    <r>
      <t>Ambos Sexos</t>
    </r>
    <r>
      <rPr>
        <sz val="8"/>
        <rFont val="Verdana"/>
        <family val="2"/>
      </rPr>
      <t xml:space="preserve"> (2)</t>
    </r>
  </si>
  <si>
    <r>
      <t>IMPORTE DE LAS PRESTACIONES</t>
    </r>
    <r>
      <rPr>
        <b/>
        <sz val="8"/>
        <color indexed="9"/>
        <rFont val="Verdana"/>
        <family val="2"/>
      </rPr>
      <t xml:space="preserve"> </t>
    </r>
    <r>
      <rPr>
        <b/>
        <sz val="7"/>
        <color indexed="9"/>
        <rFont val="Verdana"/>
        <family val="2"/>
      </rPr>
      <t>(Miles de euros)</t>
    </r>
  </si>
  <si>
    <t>(2) El total puede no coincidir con la suma del desglose por tamaño de empresa ya que incluye las empresas no clasificables por tamaño.</t>
  </si>
  <si>
    <r>
      <t xml:space="preserve">TOTAL </t>
    </r>
    <r>
      <rPr>
        <b/>
        <sz val="8"/>
        <color indexed="9"/>
        <rFont val="Verdana"/>
        <family val="2"/>
      </rPr>
      <t>(2)</t>
    </r>
  </si>
  <si>
    <r>
      <t xml:space="preserve">Ambos sexos </t>
    </r>
    <r>
      <rPr>
        <sz val="8"/>
        <rFont val="Verdana"/>
        <family val="2"/>
      </rPr>
      <t>(1)</t>
    </r>
  </si>
  <si>
    <t>Agricultura, ganadería, silvicultura y pesca</t>
  </si>
  <si>
    <r>
      <t xml:space="preserve">Ambos sexos </t>
    </r>
    <r>
      <rPr>
        <sz val="8"/>
        <rFont val="Verdana"/>
        <family val="2"/>
      </rPr>
      <t>(2)</t>
    </r>
  </si>
  <si>
    <r>
      <t xml:space="preserve">IMPORTE DE LAS PRESTACIONES 
</t>
    </r>
    <r>
      <rPr>
        <b/>
        <sz val="7"/>
        <color indexed="9"/>
        <rFont val="Verdana"/>
        <family val="2"/>
      </rPr>
      <t>(Miles de euros)</t>
    </r>
  </si>
  <si>
    <r>
      <t xml:space="preserve">EMPRESAS </t>
    </r>
    <r>
      <rPr>
        <b/>
        <sz val="8"/>
        <color indexed="9"/>
        <rFont val="Verdana"/>
        <family val="2"/>
      </rPr>
      <t>(1)</t>
    </r>
  </si>
  <si>
    <t>Ambos sexos</t>
  </si>
  <si>
    <r>
      <t xml:space="preserve">EMPRESAS </t>
    </r>
    <r>
      <rPr>
        <b/>
        <sz val="9"/>
        <color indexed="9"/>
        <rFont val="Verdana"/>
        <family val="2"/>
      </rPr>
      <t>(1)</t>
    </r>
  </si>
  <si>
    <t>IMPORTE DE LOS SALARIOS ACORDADOS (Miles de Euros)</t>
  </si>
  <si>
    <t>IMPORTE INDEMNIZACIONES ACORDADAS (Miles de Euros)</t>
  </si>
  <si>
    <t>Salarios (Miles de Euros)</t>
  </si>
  <si>
    <t>INDEMNIZACIONES (Miles de Euros)</t>
  </si>
  <si>
    <t>FGS-9 Importe de los salarios acordados, según motivo de solicitud, por comunidad autónoma y provincia.</t>
  </si>
  <si>
    <r>
      <t xml:space="preserve">- Garantizar a los trabajadores por cuenta ajena el percibo de los </t>
    </r>
    <r>
      <rPr>
        <sz val="12"/>
        <color indexed="62"/>
        <rFont val="Verdana"/>
        <family val="2"/>
      </rPr>
      <t>salarios y las indemnizaciones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</si>
  <si>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r>
      <t>- Las prestaciones recogidas en "</t>
    </r>
    <r>
      <rPr>
        <sz val="12"/>
        <color indexed="62"/>
        <rFont val="Verdana"/>
        <family val="2"/>
      </rPr>
      <t>ejecuciones laborales" incluyen el importe de las indemnizaciones y de los salarios pendientes de pago motivados por declaración de insolvencia provisional o definitiva de las empresas e insolvencia técnica.</t>
    </r>
  </si>
  <si>
    <r>
      <t>- En “</t>
    </r>
    <r>
      <rPr>
        <sz val="12"/>
        <color indexed="62"/>
        <rFont val="Verdana"/>
        <family val="2"/>
      </rPr>
      <t>procedimientos concursales”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</si>
  <si>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En “</t>
    </r>
    <r>
      <rPr>
        <sz val="12"/>
        <color indexed="62"/>
        <rFont val="Verdana"/>
        <family val="2"/>
      </rPr>
      <t>indemnizaciones de responsabilidad directa Fogasa”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</si>
</sst>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0.0"/>
    <numFmt numFmtId="169" formatCode="0.0_)"/>
    <numFmt numFmtId="170" formatCode="#,##0_);\(#,##0\)"/>
    <numFmt numFmtId="171" formatCode="0.0"/>
    <numFmt numFmtId="172" formatCode="#,##0.0_);\(#,##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C0A]dddd\,\ dd&quot; de &quot;mmmm&quot; de &quot;yyyy"/>
    <numFmt numFmtId="179" formatCode="#,##0.000"/>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0"/>
    <numFmt numFmtId="185" formatCode="0_)"/>
    <numFmt numFmtId="186" formatCode="0.00000"/>
    <numFmt numFmtId="187" formatCode="#,##0;\-#,##0;\-"/>
    <numFmt numFmtId="188" formatCode="&quot;Yes&quot;;&quot;Yes&quot;;&quot;No&quot;"/>
    <numFmt numFmtId="189" formatCode="&quot;True&quot;;&quot;True&quot;;&quot;False&quot;"/>
    <numFmt numFmtId="190" formatCode="&quot;On&quot;;&quot;On&quot;;&quot;Off&quot;"/>
    <numFmt numFmtId="191" formatCode="0.000"/>
    <numFmt numFmtId="192" formatCode="0.0000"/>
  </numFmts>
  <fonts count="69">
    <font>
      <sz val="10"/>
      <name val="Arial"/>
      <family val="0"/>
    </font>
    <font>
      <sz val="8"/>
      <name val="Arial"/>
      <family val="2"/>
    </font>
    <font>
      <sz val="10"/>
      <name val="Courier"/>
      <family val="3"/>
    </font>
    <font>
      <sz val="8"/>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2"/>
    </font>
    <font>
      <u val="single"/>
      <sz val="12"/>
      <color indexed="39"/>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name val="Verdana"/>
      <family val="2"/>
    </font>
    <font>
      <b/>
      <sz val="14"/>
      <color indexed="8"/>
      <name val="Verdana"/>
      <family val="2"/>
    </font>
    <font>
      <b/>
      <sz val="14"/>
      <name val="Verdana"/>
      <family val="2"/>
    </font>
    <font>
      <sz val="8"/>
      <name val="Verdana"/>
      <family val="2"/>
    </font>
    <font>
      <b/>
      <sz val="9"/>
      <name val="Arial"/>
      <family val="2"/>
    </font>
    <font>
      <sz val="9"/>
      <name val="Arial"/>
      <family val="2"/>
    </font>
    <font>
      <b/>
      <sz val="8"/>
      <name val="Arial"/>
      <family val="2"/>
    </font>
    <font>
      <u val="single"/>
      <sz val="10"/>
      <color indexed="12"/>
      <name val="Arial"/>
      <family val="2"/>
    </font>
    <font>
      <b/>
      <sz val="8"/>
      <color indexed="62"/>
      <name val="Verdana"/>
      <family val="2"/>
    </font>
    <font>
      <b/>
      <sz val="9"/>
      <color indexed="9"/>
      <name val="Verdana"/>
      <family val="2"/>
    </font>
    <font>
      <b/>
      <sz val="8"/>
      <color indexed="9"/>
      <name val="Verdana"/>
      <family val="2"/>
    </font>
    <font>
      <b/>
      <sz val="7"/>
      <color indexed="9"/>
      <name val="Verdana"/>
      <family val="2"/>
    </font>
    <font>
      <sz val="12"/>
      <color indexed="62"/>
      <name val="Verdana"/>
      <family val="2"/>
    </font>
    <font>
      <b/>
      <sz val="10"/>
      <color indexed="62"/>
      <name val="Verdana"/>
      <family val="2"/>
    </font>
    <font>
      <b/>
      <sz val="10"/>
      <color indexed="9"/>
      <name val="Verdana"/>
      <family val="2"/>
    </font>
    <font>
      <b/>
      <sz val="9"/>
      <color indexed="56"/>
      <name val="Verdana"/>
      <family val="2"/>
    </font>
    <font>
      <sz val="9"/>
      <color indexed="8"/>
      <name val="Verdana"/>
      <family val="2"/>
    </font>
    <font>
      <sz val="8"/>
      <color indexed="56"/>
      <name val="Verdana"/>
      <family val="2"/>
    </font>
    <font>
      <sz val="8"/>
      <color indexed="62"/>
      <name val="Arial"/>
      <family val="2"/>
    </font>
    <font>
      <sz val="8"/>
      <color indexed="62"/>
      <name val="Verdana"/>
      <family val="2"/>
    </font>
    <font>
      <sz val="8"/>
      <color indexed="62"/>
      <name val="Arial MT"/>
      <family val="0"/>
    </font>
    <font>
      <b/>
      <sz val="12"/>
      <color indexed="62"/>
      <name val="Verdana"/>
      <family val="2"/>
    </font>
    <font>
      <u val="single"/>
      <sz val="12"/>
      <color indexed="62"/>
      <name val="Verdana"/>
      <family val="2"/>
    </font>
    <font>
      <b/>
      <sz val="20"/>
      <color indexed="9"/>
      <name val="Verdana"/>
      <family val="2"/>
    </font>
    <font>
      <b/>
      <sz val="16"/>
      <color indexed="9"/>
      <name val="Arial"/>
      <family val="2"/>
    </font>
    <font>
      <b/>
      <sz val="18"/>
      <color indexed="9"/>
      <name val="Verdana"/>
      <family val="2"/>
    </font>
    <font>
      <sz val="16"/>
      <color indexed="8"/>
      <name val="Calibri"/>
      <family val="2"/>
    </font>
    <font>
      <b/>
      <sz val="18"/>
      <color indexed="9"/>
      <name val="Calibri"/>
      <family val="2"/>
    </font>
    <font>
      <b/>
      <sz val="16"/>
      <color indexed="9"/>
      <name val="Verdana"/>
      <family val="2"/>
    </font>
    <font>
      <b/>
      <sz val="14"/>
      <color indexed="9"/>
      <name val="Verdana"/>
      <family val="2"/>
    </font>
    <font>
      <sz val="14"/>
      <color indexed="8"/>
      <name val="Calibri"/>
      <family val="2"/>
    </font>
    <font>
      <b/>
      <sz val="14"/>
      <color indexed="9"/>
      <name val="Calibri"/>
      <family val="2"/>
    </font>
    <font>
      <b/>
      <sz val="10"/>
      <color theme="3"/>
      <name val="Verdana"/>
      <family val="2"/>
    </font>
    <font>
      <b/>
      <sz val="10"/>
      <color theme="0"/>
      <name val="Verdana"/>
      <family val="2"/>
    </font>
    <font>
      <b/>
      <sz val="9"/>
      <color theme="4"/>
      <name val="Verdana"/>
      <family val="2"/>
    </font>
    <font>
      <sz val="9"/>
      <color theme="1"/>
      <name val="Verdana"/>
      <family val="2"/>
    </font>
    <font>
      <sz val="8"/>
      <color theme="4"/>
      <name val="Verdana"/>
      <family val="2"/>
    </font>
    <font>
      <sz val="8"/>
      <color theme="3"/>
      <name val="Arial"/>
      <family val="2"/>
    </font>
    <font>
      <sz val="8"/>
      <color theme="3"/>
      <name val="Verdana"/>
      <family val="2"/>
    </font>
    <font>
      <sz val="8"/>
      <color theme="3"/>
      <name val="Arial MT"/>
      <family val="0"/>
    </font>
    <font>
      <b/>
      <sz val="12"/>
      <color theme="4" tint="-0.24997000396251678"/>
      <name val="Verdana"/>
      <family val="2"/>
    </font>
    <font>
      <b/>
      <sz val="12"/>
      <color theme="3" tint="-0.24993999302387238"/>
      <name val="Verdana"/>
      <family val="2"/>
    </font>
    <font>
      <sz val="12"/>
      <color theme="3"/>
      <name val="Verdana"/>
      <family val="2"/>
    </font>
    <font>
      <u val="single"/>
      <sz val="12"/>
      <color theme="3"/>
      <name val="Verdana"/>
      <family val="2"/>
    </font>
    <font>
      <b/>
      <sz val="9"/>
      <color theme="0"/>
      <name val="Verdana"/>
      <family val="2"/>
    </font>
    <font>
      <sz val="10"/>
      <color theme="3"/>
      <name val="Arial"/>
      <family val="2"/>
    </font>
  </fonts>
  <fills count="23">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65"/>
        <bgColor indexed="64"/>
      </patternFill>
    </fill>
    <fill>
      <patternFill patternType="solid">
        <fgColor theme="4" tint="0.5999900102615356"/>
        <bgColor indexed="64"/>
      </patternFill>
    </fill>
    <fill>
      <patternFill patternType="solid">
        <fgColor theme="4"/>
        <bgColor indexed="64"/>
      </patternFill>
    </fill>
    <fill>
      <patternFill patternType="solid">
        <fgColor theme="0"/>
        <bgColor indexed="64"/>
      </patternFill>
    </fill>
    <fill>
      <patternFill patternType="solid">
        <fgColor theme="4" tint="0.39998000860214233"/>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theme="0"/>
      </left>
      <right style="medium">
        <color theme="0"/>
      </right>
      <top style="medium">
        <color theme="0"/>
      </top>
      <bottom style="medium">
        <color theme="0"/>
      </bottom>
    </border>
    <border>
      <left style="thin">
        <color theme="0"/>
      </left>
      <right style="thin">
        <color theme="0"/>
      </right>
      <top style="thin">
        <color theme="0"/>
      </top>
      <bottom style="thin">
        <color theme="0"/>
      </bottom>
    </border>
    <border>
      <left/>
      <right/>
      <top style="medium">
        <color theme="4" tint="0.7999799847602844"/>
      </top>
      <bottom style="medium">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thin">
        <color theme="0"/>
      </left>
      <right>
        <color indexed="63"/>
      </right>
      <top>
        <color indexed="63"/>
      </top>
      <bottom>
        <color indexed="63"/>
      </bottom>
    </border>
    <border>
      <left/>
      <right/>
      <top style="medium">
        <color theme="4" tint="0.7999799847602844"/>
      </top>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medium">
        <color theme="0"/>
      </left>
      <right>
        <color indexed="63"/>
      </right>
      <top style="medium">
        <color theme="4" tint="0.7999799847602844"/>
      </top>
      <bottom style="medium">
        <color theme="4" tint="0.7999799847602844"/>
      </bottom>
    </border>
    <border>
      <left style="medium">
        <color theme="0"/>
      </left>
      <right style="medium">
        <color theme="0"/>
      </right>
      <top style="medium">
        <color theme="0"/>
      </top>
      <bottom style="medium">
        <color theme="3"/>
      </bottom>
    </border>
    <border>
      <left style="medium">
        <color theme="0"/>
      </left>
      <right style="medium">
        <color theme="0"/>
      </right>
      <top>
        <color indexed="63"/>
      </top>
      <bottom style="medium">
        <color theme="0"/>
      </bottom>
    </border>
    <border>
      <left style="medium">
        <color theme="0"/>
      </left>
      <right style="medium">
        <color theme="0"/>
      </right>
      <top style="medium">
        <color theme="0"/>
      </top>
      <bottom>
        <color indexed="63"/>
      </bottom>
    </border>
    <border>
      <left style="medium">
        <color theme="0"/>
      </left>
      <right>
        <color indexed="63"/>
      </right>
      <top>
        <color indexed="63"/>
      </top>
      <bottom style="medium">
        <color theme="4" tint="0.7999799847602844"/>
      </bottom>
    </border>
    <border>
      <left/>
      <right style="medium">
        <color theme="0"/>
      </right>
      <top>
        <color indexed="63"/>
      </top>
      <bottom style="medium">
        <color theme="4" tint="0.7999799847602844"/>
      </bottom>
    </border>
    <border>
      <left style="medium">
        <color theme="0"/>
      </left>
      <right style="medium">
        <color theme="0"/>
      </right>
      <top style="medium">
        <color theme="4" tint="0.7999799847602844"/>
      </top>
      <bottom style="medium">
        <color theme="0"/>
      </bottom>
    </border>
    <border>
      <left style="thin">
        <color theme="0"/>
      </left>
      <right style="thin">
        <color theme="0"/>
      </right>
      <top style="medium">
        <color theme="0"/>
      </top>
      <bottom>
        <color indexed="63"/>
      </bottom>
    </border>
    <border>
      <left style="medium">
        <color theme="0"/>
      </left>
      <right style="medium">
        <color theme="0"/>
      </right>
      <top>
        <color indexed="63"/>
      </top>
      <bottom>
        <color indexed="63"/>
      </bottom>
    </border>
    <border>
      <left style="medium">
        <color theme="0"/>
      </left>
      <right style="medium">
        <color theme="0"/>
      </right>
      <top style="medium">
        <color theme="3"/>
      </top>
      <bottom style="medium">
        <color theme="4" tint="0.7999799847602844"/>
      </bottom>
    </border>
    <border>
      <left style="thin">
        <color theme="0"/>
      </left>
      <right style="thin">
        <color theme="0"/>
      </right>
      <top/>
      <bottom/>
    </border>
    <border>
      <left>
        <color indexed="63"/>
      </left>
      <right style="medium">
        <color theme="0"/>
      </right>
      <top style="medium">
        <color theme="0"/>
      </top>
      <bottom style="medium">
        <color theme="0"/>
      </bottom>
    </border>
    <border>
      <left style="medium">
        <color theme="0"/>
      </left>
      <right style="medium">
        <color theme="0"/>
      </right>
      <top style="medium">
        <color theme="0"/>
      </top>
      <bottom style="medium">
        <color theme="4" tint="0.7999799847602844"/>
      </bottom>
    </border>
    <border>
      <left style="medium">
        <color theme="0"/>
      </left>
      <right style="medium">
        <color theme="4" tint="0.7999799847602844"/>
      </right>
      <top style="medium">
        <color theme="0"/>
      </top>
      <bottom style="medium">
        <color theme="0"/>
      </bottom>
    </border>
    <border>
      <left style="medium">
        <color theme="4" tint="0.7999799847602844"/>
      </left>
      <right style="medium">
        <color theme="0"/>
      </right>
      <top style="medium">
        <color theme="0"/>
      </top>
      <bottom style="medium">
        <color theme="4" tint="0.7999799847602844"/>
      </bottom>
    </border>
    <border>
      <left style="medium">
        <color theme="0"/>
      </left>
      <right style="medium">
        <color theme="4" tint="0.7999799847602844"/>
      </right>
      <top style="medium">
        <color theme="0"/>
      </top>
      <bottom style="medium">
        <color theme="4" tint="0.7999799847602844"/>
      </bottom>
    </border>
    <border>
      <left style="medium">
        <color theme="4" tint="0.7999799847602844"/>
      </left>
      <right style="thin">
        <color theme="0"/>
      </right>
      <top style="thin">
        <color theme="0"/>
      </top>
      <bottom style="thin">
        <color theme="0"/>
      </bottom>
    </border>
    <border>
      <left>
        <color indexed="63"/>
      </left>
      <right style="medium">
        <color theme="0"/>
      </right>
      <top style="medium">
        <color theme="0"/>
      </top>
      <bottom style="medium">
        <color theme="4" tint="0.7999799847602844"/>
      </bottom>
    </border>
    <border>
      <left style="thin">
        <color theme="0"/>
      </left>
      <right style="medium">
        <color theme="4" tint="0.7999799847602844"/>
      </right>
      <top style="thin">
        <color theme="0"/>
      </top>
      <bottom style="thin">
        <color theme="0"/>
      </bottom>
    </border>
    <border>
      <left style="thin">
        <color theme="0"/>
      </left>
      <right style="thin">
        <color theme="0"/>
      </right>
      <top style="medium">
        <color theme="4" tint="0.7999799847602844"/>
      </top>
      <bottom>
        <color indexed="63"/>
      </bottom>
    </border>
    <border>
      <left style="thin">
        <color theme="0"/>
      </left>
      <right style="thin">
        <color theme="0"/>
      </right>
      <top style="medium">
        <color theme="4" tint="0.7999799847602844"/>
      </top>
      <bottom style="medium">
        <color theme="4" tint="0.7999799847602844"/>
      </bottom>
    </border>
    <border>
      <left style="medium">
        <color theme="0"/>
      </left>
      <right style="thin">
        <color theme="0"/>
      </right>
      <top style="medium">
        <color theme="4" tint="0.7999799847602844"/>
      </top>
      <bottom style="medium">
        <color theme="4" tint="0.7999799847602844"/>
      </bottom>
    </border>
    <border>
      <left style="thin">
        <color theme="0"/>
      </left>
      <right style="medium">
        <color theme="0"/>
      </right>
      <top style="medium">
        <color theme="4" tint="0.7999799847602844"/>
      </top>
      <bottom style="medium">
        <color theme="4" tint="0.7999799847602844"/>
      </bottom>
    </border>
    <border>
      <left style="medium">
        <color theme="4" tint="0.7999799847602844"/>
      </left>
      <right style="medium">
        <color theme="0"/>
      </right>
      <top style="medium">
        <color theme="0"/>
      </top>
      <bottom style="medium">
        <color theme="0"/>
      </bottom>
    </border>
    <border>
      <left style="medium">
        <color theme="0"/>
      </left>
      <right>
        <color indexed="63"/>
      </right>
      <top style="medium">
        <color theme="0"/>
      </top>
      <bottom style="medium">
        <color theme="4" tint="0.7999799847602844"/>
      </bottom>
    </border>
    <border>
      <left style="medium">
        <color theme="0"/>
      </left>
      <right>
        <color indexed="63"/>
      </right>
      <top style="medium">
        <color theme="0"/>
      </top>
      <bottom style="medium">
        <color theme="0"/>
      </bottom>
    </border>
    <border>
      <left style="medium">
        <color theme="0"/>
      </left>
      <right style="medium">
        <color theme="0"/>
      </right>
      <top style="medium">
        <color theme="4" tint="0.7999799847602844"/>
      </top>
      <bottom style="medium">
        <color theme="4"/>
      </bottom>
    </border>
    <border>
      <left>
        <color indexed="63"/>
      </left>
      <right>
        <color indexed="63"/>
      </right>
      <top style="medium">
        <color theme="4"/>
      </top>
      <bottom style="medium">
        <color theme="4"/>
      </bottom>
    </border>
    <border>
      <left style="medium">
        <color theme="0"/>
      </left>
      <right>
        <color indexed="63"/>
      </right>
      <top>
        <color indexed="63"/>
      </top>
      <bottom>
        <color indexed="63"/>
      </bottom>
    </border>
    <border>
      <left style="medium">
        <color theme="0"/>
      </left>
      <right>
        <color indexed="63"/>
      </right>
      <top style="medium">
        <color theme="4"/>
      </top>
      <bottom style="medium">
        <color theme="4" tint="0.7999799847602844"/>
      </bottom>
    </border>
    <border>
      <left style="medium">
        <color theme="0"/>
      </left>
      <right style="medium">
        <color theme="0"/>
      </right>
      <top style="medium">
        <color theme="4"/>
      </top>
      <bottom style="medium">
        <color theme="4" tint="0.7999799847602844"/>
      </bottom>
    </border>
    <border>
      <left style="medium">
        <color theme="0"/>
      </left>
      <right>
        <color indexed="63"/>
      </right>
      <top style="medium">
        <color theme="4" tint="0.7999799847602844"/>
      </top>
      <bottom style="medium">
        <color theme="4"/>
      </bottom>
    </border>
    <border>
      <left>
        <color indexed="63"/>
      </left>
      <right style="medium">
        <color theme="0"/>
      </right>
      <top style="medium">
        <color theme="4" tint="0.7999799847602844"/>
      </top>
      <bottom style="medium">
        <color theme="4"/>
      </bottom>
    </border>
    <border>
      <left style="medium">
        <color theme="3" tint="0.7999799847602844"/>
      </left>
      <right style="medium">
        <color theme="0"/>
      </right>
      <top style="medium">
        <color theme="0"/>
      </top>
      <bottom style="medium">
        <color theme="0"/>
      </bottom>
    </border>
    <border>
      <left style="medium">
        <color theme="0"/>
      </left>
      <right style="medium">
        <color theme="3" tint="0.7999799847602844"/>
      </right>
      <top style="medium">
        <color theme="0"/>
      </top>
      <bottom style="medium">
        <color theme="0"/>
      </bottom>
    </border>
    <border>
      <left>
        <color indexed="63"/>
      </left>
      <right>
        <color indexed="63"/>
      </right>
      <top style="thin">
        <color rgb="FF000000"/>
      </top>
      <bottom style="thin">
        <color rgb="FF000000"/>
      </bottom>
    </border>
    <border>
      <left>
        <color indexed="63"/>
      </left>
      <right/>
      <top style="medium">
        <color theme="4" tint="0.7999799847602844"/>
      </top>
      <bottom style="medium">
        <color theme="4" tint="0.7999799847602844"/>
      </bottom>
    </border>
    <border>
      <left>
        <color indexed="63"/>
      </left>
      <right>
        <color indexed="63"/>
      </right>
      <top style="thin">
        <color theme="0"/>
      </top>
      <bottom style="thin">
        <color theme="0"/>
      </bottom>
    </border>
    <border>
      <left style="thin">
        <color theme="0"/>
      </left>
      <right>
        <color indexed="63"/>
      </right>
      <top style="medium">
        <color theme="4" tint="0.7999799847602844"/>
      </top>
      <bottom>
        <color indexed="63"/>
      </bottom>
    </border>
    <border>
      <left>
        <color indexed="63"/>
      </left>
      <right style="thin">
        <color theme="0"/>
      </right>
      <top style="medium">
        <color theme="4" tint="0.7999799847602844"/>
      </top>
      <bottom>
        <color indexed="63"/>
      </bottom>
    </border>
    <border>
      <left>
        <color indexed="63"/>
      </left>
      <right>
        <color indexed="63"/>
      </right>
      <top style="medium">
        <color theme="0"/>
      </top>
      <bottom style="medium">
        <color theme="4" tint="0.7999799847602844"/>
      </bottom>
    </border>
    <border>
      <left>
        <color indexed="63"/>
      </left>
      <right style="thin">
        <color theme="0"/>
      </right>
      <top style="medium">
        <color theme="0"/>
      </top>
      <bottom style="medium">
        <color theme="4" tint="0.7999799847602844"/>
      </bottom>
    </border>
    <border>
      <left style="medium">
        <color theme="0"/>
      </left>
      <right>
        <color indexed="63"/>
      </right>
      <top style="medium">
        <color theme="3"/>
      </top>
      <bottom>
        <color indexed="63"/>
      </bottom>
    </border>
    <border>
      <left>
        <color indexed="63"/>
      </left>
      <right>
        <color indexed="63"/>
      </right>
      <top style="medium">
        <color theme="3"/>
      </top>
      <bottom>
        <color indexed="63"/>
      </bottom>
    </border>
    <border>
      <left>
        <color indexed="63"/>
      </left>
      <right style="medium">
        <color theme="0"/>
      </right>
      <top style="medium">
        <color theme="3"/>
      </top>
      <bottom>
        <color indexed="63"/>
      </bottom>
    </border>
    <border>
      <left style="medium">
        <color theme="0"/>
      </left>
      <right>
        <color indexed="63"/>
      </right>
      <top>
        <color indexed="63"/>
      </top>
      <bottom style="medium">
        <color theme="3"/>
      </bottom>
    </border>
    <border>
      <left>
        <color indexed="63"/>
      </left>
      <right>
        <color indexed="63"/>
      </right>
      <top>
        <color indexed="63"/>
      </top>
      <bottom style="medium">
        <color theme="3"/>
      </bottom>
    </border>
    <border>
      <left>
        <color indexed="63"/>
      </left>
      <right style="medium">
        <color theme="0"/>
      </right>
      <top>
        <color indexed="63"/>
      </top>
      <bottom style="medium">
        <color theme="3"/>
      </bottom>
    </border>
    <border>
      <left>
        <color indexed="63"/>
      </left>
      <right>
        <color indexed="63"/>
      </right>
      <top style="medium">
        <color theme="0"/>
      </top>
      <bottom style="medium">
        <color theme="0"/>
      </bottom>
    </border>
    <border>
      <left>
        <color indexed="63"/>
      </left>
      <right/>
      <top>
        <color indexed="63"/>
      </top>
      <bottom style="medium">
        <color theme="0"/>
      </bottom>
    </border>
    <border>
      <left>
        <color indexed="63"/>
      </left>
      <right style="thin">
        <color theme="0"/>
      </right>
      <top>
        <color indexed="63"/>
      </top>
      <bottom style="medium">
        <color theme="0"/>
      </bottom>
    </border>
    <border>
      <left>
        <color indexed="63"/>
      </left>
      <right style="thin">
        <color theme="0"/>
      </right>
      <top>
        <color indexed="63"/>
      </top>
      <bottom style="medium">
        <color theme="4" tint="0.7999799847602844"/>
      </bottom>
    </border>
    <border>
      <left>
        <color indexed="63"/>
      </left>
      <right/>
      <top>
        <color indexed="63"/>
      </top>
      <bottom style="medium">
        <color theme="4" tint="0.7999799847602844"/>
      </bottom>
    </border>
    <border>
      <left style="medium">
        <color theme="0"/>
      </left>
      <right style="medium">
        <color theme="4" tint="0.7999799847602844"/>
      </right>
      <top>
        <color indexed="63"/>
      </top>
      <bottom style="medium">
        <color theme="0"/>
      </bottom>
    </border>
    <border>
      <left>
        <color indexed="63"/>
      </left>
      <right style="medium">
        <color theme="0"/>
      </right>
      <top>
        <color indexed="63"/>
      </top>
      <bottom style="medium">
        <color theme="0"/>
      </bottom>
    </border>
    <border>
      <left style="medium">
        <color theme="4" tint="0.7999799847602844"/>
      </left>
      <right style="medium">
        <color theme="0"/>
      </right>
      <top>
        <color indexed="63"/>
      </top>
      <bottom style="medium">
        <color theme="0"/>
      </bottom>
    </border>
    <border>
      <left style="medium">
        <color theme="0"/>
      </left>
      <right>
        <color indexed="63"/>
      </right>
      <top>
        <color indexed="63"/>
      </top>
      <bottom style="medium">
        <color theme="0"/>
      </bottom>
    </border>
    <border>
      <left style="medium">
        <color theme="4" tint="0.7999799847602844"/>
      </left>
      <right>
        <color indexed="63"/>
      </right>
      <top style="medium">
        <color theme="4" tint="0.7999799847602844"/>
      </top>
      <bottom>
        <color indexed="63"/>
      </bottom>
    </border>
    <border>
      <left>
        <color indexed="63"/>
      </left>
      <right style="medium">
        <color theme="4" tint="0.7999799847602844"/>
      </right>
      <top style="medium">
        <color theme="4" tint="0.7999799847602844"/>
      </top>
      <bottom>
        <color indexed="63"/>
      </bottom>
    </border>
    <border>
      <left style="medium">
        <color theme="4" tint="0.7999799847602844"/>
      </left>
      <right>
        <color indexed="63"/>
      </right>
      <top>
        <color indexed="63"/>
      </top>
      <bottom style="medium">
        <color theme="4" tint="0.7999799847602844"/>
      </bottom>
    </border>
    <border>
      <left>
        <color indexed="63"/>
      </left>
      <right style="medium">
        <color theme="4" tint="0.7999799847602844"/>
      </right>
      <top>
        <color indexed="63"/>
      </top>
      <bottom style="medium">
        <color theme="4" tint="0.7999799847602844"/>
      </bottom>
    </border>
    <border>
      <left style="medium">
        <color theme="4" tint="0.7999799847602844"/>
      </left>
      <right style="medium">
        <color theme="0"/>
      </right>
      <top style="medium">
        <color theme="4" tint="0.7999799847602844"/>
      </top>
      <bottom style="medium">
        <color theme="0"/>
      </bottom>
    </border>
    <border>
      <left style="medium">
        <color theme="0"/>
      </left>
      <right style="medium">
        <color theme="4" tint="0.7999799847602844"/>
      </right>
      <top style="medium">
        <color theme="4" tint="0.7999799847602844"/>
      </top>
      <bottom style="medium">
        <color theme="0"/>
      </bottom>
    </border>
    <border>
      <left>
        <color indexed="63"/>
      </left>
      <right style="medium">
        <color theme="0"/>
      </right>
      <top style="medium">
        <color theme="4" tint="0.7999799847602844"/>
      </top>
      <bottom>
        <color indexed="63"/>
      </bottom>
    </border>
    <border>
      <left style="medium">
        <color theme="4" tint="0.7999799847602844"/>
      </left>
      <right/>
      <top/>
      <bottom/>
    </border>
    <border>
      <left>
        <color indexed="63"/>
      </left>
      <right style="medium">
        <color theme="0"/>
      </right>
      <top>
        <color indexed="63"/>
      </top>
      <bottom>
        <color indexed="63"/>
      </bottom>
    </border>
    <border>
      <left style="medium">
        <color theme="4" tint="0.7999799847602844"/>
      </left>
      <right>
        <color indexed="63"/>
      </right>
      <top>
        <color indexed="63"/>
      </top>
      <bottom style="medium">
        <color theme="0"/>
      </bottom>
    </border>
    <border>
      <left>
        <color indexed="63"/>
      </left>
      <right style="medium">
        <color theme="3" tint="0.7999799847602844"/>
      </right>
      <top style="medium">
        <color theme="4" tint="0.7999799847602844"/>
      </top>
      <bottom>
        <color indexed="63"/>
      </bottom>
    </border>
    <border>
      <left>
        <color indexed="63"/>
      </left>
      <right style="medium">
        <color theme="3" tint="0.7999799847602844"/>
      </right>
      <top>
        <color indexed="63"/>
      </top>
      <bottom style="medium">
        <color theme="0"/>
      </bottom>
    </border>
    <border>
      <left style="medium">
        <color theme="0"/>
      </left>
      <right>
        <color indexed="63"/>
      </right>
      <top style="medium">
        <color theme="4" tint="0.7999799847602844"/>
      </top>
      <bottom style="medium">
        <color theme="0"/>
      </bottom>
    </border>
    <border>
      <left style="medium">
        <color theme="3" tint="0.7999799847602844"/>
      </left>
      <right>
        <color indexed="63"/>
      </right>
      <top style="medium">
        <color theme="4"/>
      </top>
      <bottom style="medium">
        <color theme="4"/>
      </bottom>
    </border>
    <border>
      <left/>
      <right style="medium">
        <color theme="4" tint="0.5999900102615356"/>
      </right>
      <top style="medium">
        <color theme="4"/>
      </top>
      <bottom style="medium">
        <color theme="4"/>
      </bottom>
    </border>
    <border>
      <left>
        <color indexed="63"/>
      </left>
      <right style="thin">
        <color theme="0"/>
      </right>
      <top style="medium">
        <color theme="4" tint="0.7999799847602844"/>
      </top>
      <bottom style="medium">
        <color theme="4" tint="0.799979984760284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7" fillId="11" borderId="1" applyNumberFormat="0" applyAlignment="0" applyProtection="0"/>
    <xf numFmtId="0" fontId="8" fillId="12"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11" fillId="7" borderId="1" applyNumberFormat="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7" borderId="0" applyNumberFormat="0" applyBorder="0" applyAlignment="0" applyProtection="0"/>
    <xf numFmtId="0" fontId="2" fillId="0" borderId="0">
      <alignment/>
      <protection/>
    </xf>
    <xf numFmtId="0" fontId="4" fillId="0" borderId="0">
      <alignment/>
      <protection/>
    </xf>
    <xf numFmtId="0" fontId="0" fillId="4" borderId="4" applyNumberFormat="0" applyFont="0" applyAlignment="0" applyProtection="0"/>
    <xf numFmtId="9" fontId="0" fillId="0" borderId="0" applyFont="0" applyFill="0" applyBorder="0" applyAlignment="0" applyProtection="0"/>
    <xf numFmtId="0" fontId="16" fillId="11"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0" fillId="0" borderId="8" applyNumberFormat="0" applyFill="0" applyAlignment="0" applyProtection="0"/>
    <xf numFmtId="0" fontId="22" fillId="0" borderId="9" applyNumberFormat="0" applyFill="0" applyAlignment="0" applyProtection="0"/>
  </cellStyleXfs>
  <cellXfs count="273">
    <xf numFmtId="0" fontId="0" fillId="0" borderId="0" xfId="0" applyAlignment="1">
      <alignment/>
    </xf>
    <xf numFmtId="0" fontId="23" fillId="11" borderId="0" xfId="0" applyFont="1" applyFill="1" applyBorder="1" applyAlignment="1">
      <alignment/>
    </xf>
    <xf numFmtId="0" fontId="23" fillId="11" borderId="0" xfId="0" applyFont="1" applyFill="1" applyBorder="1" applyAlignment="1">
      <alignment/>
    </xf>
    <xf numFmtId="0" fontId="23" fillId="11" borderId="0" xfId="0" applyFont="1" applyFill="1" applyBorder="1" applyAlignment="1">
      <alignment horizontal="left"/>
    </xf>
    <xf numFmtId="0" fontId="24" fillId="0" borderId="0" xfId="0" applyNumberFormat="1" applyFont="1" applyFill="1" applyAlignment="1">
      <alignment vertical="center"/>
    </xf>
    <xf numFmtId="0" fontId="25" fillId="11" borderId="0" xfId="0" applyFont="1" applyFill="1" applyBorder="1" applyAlignment="1">
      <alignment horizontal="left" vertical="center"/>
    </xf>
    <xf numFmtId="0" fontId="0" fillId="18" borderId="0" xfId="0" applyFill="1" applyAlignment="1">
      <alignment/>
    </xf>
    <xf numFmtId="0" fontId="3" fillId="18" borderId="0" xfId="0" applyFont="1" applyFill="1" applyAlignment="1">
      <alignment/>
    </xf>
    <xf numFmtId="0" fontId="3" fillId="18" borderId="0" xfId="0" applyFont="1" applyFill="1" applyAlignment="1">
      <alignment/>
    </xf>
    <xf numFmtId="0" fontId="3" fillId="18" borderId="0" xfId="0" applyFont="1" applyFill="1" applyBorder="1" applyAlignment="1">
      <alignment/>
    </xf>
    <xf numFmtId="0" fontId="28" fillId="18" borderId="0" xfId="0" applyFont="1" applyFill="1" applyAlignment="1" applyProtection="1">
      <alignment horizontal="left" vertical="center"/>
      <protection/>
    </xf>
    <xf numFmtId="0" fontId="28" fillId="18" borderId="0" xfId="0" applyFont="1" applyFill="1" applyAlignment="1" applyProtection="1">
      <alignment horizontal="left"/>
      <protection/>
    </xf>
    <xf numFmtId="0" fontId="23" fillId="18" borderId="0" xfId="0" applyFont="1" applyFill="1" applyAlignment="1">
      <alignment/>
    </xf>
    <xf numFmtId="0" fontId="55" fillId="19" borderId="10" xfId="0" applyFont="1" applyFill="1" applyBorder="1" applyAlignment="1">
      <alignment horizontal="center" vertical="center" wrapText="1"/>
    </xf>
    <xf numFmtId="0" fontId="23" fillId="0" borderId="11" xfId="0" applyFont="1" applyBorder="1" applyAlignment="1">
      <alignment/>
    </xf>
    <xf numFmtId="3" fontId="56" fillId="20" borderId="11" xfId="0" applyNumberFormat="1" applyFont="1" applyFill="1" applyBorder="1" applyAlignment="1">
      <alignment vertical="center"/>
    </xf>
    <xf numFmtId="0" fontId="57" fillId="21" borderId="12" xfId="0" applyFont="1" applyFill="1" applyBorder="1" applyAlignment="1">
      <alignment horizontal="left" vertical="center"/>
    </xf>
    <xf numFmtId="3" fontId="58" fillId="0" borderId="13" xfId="0" applyNumberFormat="1" applyFont="1" applyBorder="1" applyAlignment="1">
      <alignment horizontal="right" vertical="center"/>
    </xf>
    <xf numFmtId="3" fontId="58" fillId="0" borderId="14" xfId="0" applyNumberFormat="1" applyFont="1" applyBorder="1" applyAlignment="1">
      <alignment horizontal="right" vertical="center"/>
    </xf>
    <xf numFmtId="0" fontId="23" fillId="0" borderId="15" xfId="0" applyFont="1" applyBorder="1" applyAlignment="1">
      <alignment/>
    </xf>
    <xf numFmtId="0" fontId="57" fillId="21" borderId="16" xfId="0" applyFont="1" applyFill="1" applyBorder="1" applyAlignment="1">
      <alignment horizontal="left" vertical="center"/>
    </xf>
    <xf numFmtId="3" fontId="58" fillId="0" borderId="16" xfId="0" applyNumberFormat="1" applyFont="1" applyBorder="1" applyAlignment="1">
      <alignment horizontal="right" vertical="center"/>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0" fillId="18" borderId="21" xfId="0" applyFill="1" applyBorder="1" applyAlignment="1">
      <alignment/>
    </xf>
    <xf numFmtId="0" fontId="0" fillId="18" borderId="22" xfId="0" applyFill="1" applyBorder="1" applyAlignment="1">
      <alignment/>
    </xf>
    <xf numFmtId="0" fontId="0" fillId="18" borderId="23" xfId="0" applyFill="1" applyBorder="1" applyAlignment="1">
      <alignment/>
    </xf>
    <xf numFmtId="0" fontId="0" fillId="18" borderId="24" xfId="0" applyFill="1" applyBorder="1" applyAlignment="1">
      <alignment/>
    </xf>
    <xf numFmtId="0" fontId="59" fillId="18" borderId="0" xfId="0" applyFont="1" applyFill="1" applyAlignment="1">
      <alignment horizontal="justify" vertical="center" wrapText="1"/>
    </xf>
    <xf numFmtId="0" fontId="59" fillId="18" borderId="0" xfId="0" applyFont="1" applyFill="1" applyBorder="1" applyAlignment="1">
      <alignment vertical="center" wrapText="1"/>
    </xf>
    <xf numFmtId="0" fontId="59" fillId="18" borderId="23" xfId="0" applyFont="1" applyFill="1" applyBorder="1" applyAlignment="1">
      <alignment vertical="center" wrapText="1"/>
    </xf>
    <xf numFmtId="0" fontId="0" fillId="0" borderId="10" xfId="0" applyBorder="1" applyAlignment="1">
      <alignment/>
    </xf>
    <xf numFmtId="0" fontId="57" fillId="21" borderId="25" xfId="0" applyFont="1" applyFill="1" applyBorder="1" applyAlignment="1">
      <alignment horizontal="left" vertical="center"/>
    </xf>
    <xf numFmtId="0" fontId="57" fillId="21" borderId="13" xfId="0" applyFont="1" applyFill="1" applyBorder="1" applyAlignment="1">
      <alignment horizontal="left" vertical="center"/>
    </xf>
    <xf numFmtId="168" fontId="58" fillId="0" borderId="13" xfId="0" applyNumberFormat="1" applyFont="1" applyBorder="1" applyAlignment="1">
      <alignment horizontal="right" vertical="center"/>
    </xf>
    <xf numFmtId="168" fontId="58" fillId="0" borderId="14" xfId="0" applyNumberFormat="1" applyFont="1" applyBorder="1" applyAlignment="1">
      <alignment horizontal="right" vertical="center"/>
    </xf>
    <xf numFmtId="168" fontId="56" fillId="20" borderId="11" xfId="0" applyNumberFormat="1" applyFont="1" applyFill="1" applyBorder="1" applyAlignment="1">
      <alignment vertical="center"/>
    </xf>
    <xf numFmtId="168" fontId="56" fillId="20" borderId="11" xfId="0" applyNumberFormat="1" applyFont="1" applyFill="1" applyBorder="1" applyAlignment="1">
      <alignment horizontal="right"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57" fillId="21" borderId="29" xfId="0" applyFont="1" applyFill="1" applyBorder="1" applyAlignment="1">
      <alignment horizontal="left" vertical="center"/>
    </xf>
    <xf numFmtId="0" fontId="57" fillId="21" borderId="30" xfId="0" applyFont="1" applyFill="1" applyBorder="1" applyAlignment="1">
      <alignment horizontal="left" vertical="center"/>
    </xf>
    <xf numFmtId="0" fontId="0" fillId="0" borderId="31" xfId="0" applyBorder="1" applyAlignment="1">
      <alignment/>
    </xf>
    <xf numFmtId="168" fontId="56" fillId="20" borderId="32" xfId="0" applyNumberFormat="1" applyFont="1" applyFill="1" applyBorder="1" applyAlignment="1">
      <alignment vertical="center"/>
    </xf>
    <xf numFmtId="0" fontId="0" fillId="0" borderId="33" xfId="0" applyBorder="1" applyAlignment="1">
      <alignment/>
    </xf>
    <xf numFmtId="3" fontId="56" fillId="20" borderId="20" xfId="0" applyNumberFormat="1" applyFont="1" applyFill="1" applyBorder="1" applyAlignment="1">
      <alignment vertical="center"/>
    </xf>
    <xf numFmtId="0" fontId="56" fillId="20" borderId="20" xfId="0" applyFont="1" applyFill="1" applyBorder="1" applyAlignment="1">
      <alignment horizontal="right" vertical="center"/>
    </xf>
    <xf numFmtId="0" fontId="0" fillId="0" borderId="34" xfId="0" applyBorder="1" applyAlignment="1">
      <alignment/>
    </xf>
    <xf numFmtId="168" fontId="56" fillId="20" borderId="35" xfId="0" applyNumberFormat="1" applyFont="1" applyFill="1" applyBorder="1" applyAlignment="1">
      <alignment vertical="center"/>
    </xf>
    <xf numFmtId="168" fontId="56" fillId="20" borderId="20" xfId="0" applyNumberFormat="1" applyFont="1" applyFill="1" applyBorder="1" applyAlignment="1">
      <alignment vertical="center"/>
    </xf>
    <xf numFmtId="0" fontId="60" fillId="18" borderId="0" xfId="0" applyFont="1" applyFill="1" applyAlignment="1">
      <alignment horizontal="lef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5" fillId="19" borderId="39" xfId="0" applyFont="1" applyFill="1" applyBorder="1" applyAlignment="1">
      <alignment horizontal="center" vertical="center" wrapText="1"/>
    </xf>
    <xf numFmtId="0" fontId="55" fillId="19" borderId="37" xfId="0" applyFont="1" applyFill="1" applyBorder="1" applyAlignment="1">
      <alignment horizontal="center" vertical="center" wrapText="1"/>
    </xf>
    <xf numFmtId="0" fontId="55" fillId="19" borderId="40" xfId="0" applyFont="1" applyFill="1" applyBorder="1" applyAlignment="1">
      <alignment horizontal="center" vertical="center" wrapText="1"/>
    </xf>
    <xf numFmtId="3" fontId="0" fillId="0" borderId="10" xfId="0" applyNumberFormat="1" applyBorder="1" applyAlignment="1">
      <alignment/>
    </xf>
    <xf numFmtId="3" fontId="58" fillId="0" borderId="13" xfId="0" applyNumberFormat="1" applyFont="1" applyBorder="1" applyAlignment="1">
      <alignment horizontal="center" vertical="center"/>
    </xf>
    <xf numFmtId="3" fontId="58" fillId="0" borderId="14" xfId="0" applyNumberFormat="1" applyFont="1" applyBorder="1" applyAlignment="1">
      <alignment horizontal="center" vertical="center"/>
    </xf>
    <xf numFmtId="0" fontId="23" fillId="0" borderId="37" xfId="0" applyFont="1" applyBorder="1" applyAlignment="1">
      <alignment/>
    </xf>
    <xf numFmtId="0" fontId="23" fillId="0" borderId="10" xfId="0" applyFont="1" applyBorder="1" applyAlignment="1">
      <alignment/>
    </xf>
    <xf numFmtId="0" fontId="23" fillId="0" borderId="38" xfId="0" applyFont="1" applyBorder="1" applyAlignment="1">
      <alignment/>
    </xf>
    <xf numFmtId="0" fontId="23" fillId="0" borderId="36" xfId="0" applyFont="1" applyBorder="1" applyAlignment="1">
      <alignment/>
    </xf>
    <xf numFmtId="0" fontId="23" fillId="0" borderId="27" xfId="0" applyFont="1" applyBorder="1" applyAlignment="1">
      <alignment/>
    </xf>
    <xf numFmtId="0" fontId="23" fillId="0" borderId="10" xfId="0" applyFont="1" applyBorder="1" applyAlignment="1">
      <alignment horizontal="left"/>
    </xf>
    <xf numFmtId="3" fontId="26" fillId="18" borderId="0" xfId="0" applyNumberFormat="1" applyFont="1" applyFill="1" applyAlignment="1" applyProtection="1">
      <alignment horizontal="center" vertical="center"/>
      <protection/>
    </xf>
    <xf numFmtId="3" fontId="26" fillId="18" borderId="0" xfId="0" applyNumberFormat="1" applyFont="1" applyFill="1" applyAlignment="1">
      <alignment vertical="center"/>
    </xf>
    <xf numFmtId="3" fontId="26" fillId="18" borderId="0" xfId="0" applyNumberFormat="1" applyFont="1" applyFill="1" applyBorder="1" applyAlignment="1" applyProtection="1">
      <alignment horizontal="right" vertical="center"/>
      <protection/>
    </xf>
    <xf numFmtId="0" fontId="61" fillId="18" borderId="0" xfId="0" applyFont="1" applyFill="1" applyAlignment="1">
      <alignment horizontal="left"/>
    </xf>
    <xf numFmtId="0" fontId="0" fillId="0" borderId="11" xfId="0" applyBorder="1" applyAlignment="1">
      <alignment/>
    </xf>
    <xf numFmtId="0" fontId="0" fillId="0" borderId="17" xfId="0" applyBorder="1" applyAlignment="1">
      <alignment/>
    </xf>
    <xf numFmtId="0" fontId="0" fillId="0" borderId="18" xfId="0" applyBorder="1" applyAlignment="1">
      <alignment/>
    </xf>
    <xf numFmtId="3" fontId="58" fillId="0" borderId="11" xfId="0" applyNumberFormat="1" applyFont="1" applyBorder="1" applyAlignment="1">
      <alignment horizontal="right" vertical="center"/>
    </xf>
    <xf numFmtId="3" fontId="58" fillId="0" borderId="11" xfId="0" applyNumberFormat="1" applyFont="1" applyBorder="1" applyAlignment="1">
      <alignment horizontal="center" vertical="center"/>
    </xf>
    <xf numFmtId="168" fontId="58" fillId="0" borderId="25" xfId="0" applyNumberFormat="1" applyFont="1" applyBorder="1" applyAlignment="1">
      <alignment horizontal="right" vertical="center"/>
    </xf>
    <xf numFmtId="168" fontId="58" fillId="0" borderId="13" xfId="0" applyNumberFormat="1" applyFont="1" applyBorder="1" applyAlignment="1">
      <alignment horizontal="center" vertical="center"/>
    </xf>
    <xf numFmtId="168" fontId="58" fillId="0" borderId="14" xfId="0" applyNumberFormat="1" applyFont="1" applyBorder="1" applyAlignment="1">
      <alignment horizontal="center" vertical="center"/>
    </xf>
    <xf numFmtId="0" fontId="0" fillId="0" borderId="41" xfId="0" applyBorder="1" applyAlignment="1">
      <alignment/>
    </xf>
    <xf numFmtId="0" fontId="55" fillId="19" borderId="42" xfId="0" applyFont="1" applyFill="1" applyBorder="1" applyAlignment="1">
      <alignment horizontal="center" vertical="center" wrapText="1"/>
    </xf>
    <xf numFmtId="0" fontId="0" fillId="0" borderId="43" xfId="0" applyBorder="1" applyAlignment="1">
      <alignment/>
    </xf>
    <xf numFmtId="0" fontId="0" fillId="0" borderId="19" xfId="0" applyBorder="1" applyAlignment="1">
      <alignment/>
    </xf>
    <xf numFmtId="0" fontId="61" fillId="18" borderId="0" xfId="0" applyFont="1" applyFill="1" applyAlignment="1">
      <alignment/>
    </xf>
    <xf numFmtId="0" fontId="0" fillId="0" borderId="44" xfId="0" applyBorder="1" applyAlignment="1">
      <alignment/>
    </xf>
    <xf numFmtId="0" fontId="0" fillId="0" borderId="45" xfId="0" applyBorder="1" applyAlignment="1">
      <alignment/>
    </xf>
    <xf numFmtId="168" fontId="56" fillId="20" borderId="44" xfId="0" applyNumberFormat="1" applyFont="1" applyFill="1" applyBorder="1" applyAlignment="1">
      <alignment vertical="center"/>
    </xf>
    <xf numFmtId="168" fontId="56" fillId="20" borderId="15" xfId="0" applyNumberFormat="1" applyFont="1" applyFill="1" applyBorder="1" applyAlignment="1">
      <alignment vertical="center"/>
    </xf>
    <xf numFmtId="0" fontId="23" fillId="0" borderId="14" xfId="0" applyFont="1" applyBorder="1" applyAlignment="1">
      <alignment horizontal="left"/>
    </xf>
    <xf numFmtId="168" fontId="23" fillId="0" borderId="14" xfId="0" applyNumberFormat="1" applyFont="1" applyBorder="1" applyAlignment="1">
      <alignment/>
    </xf>
    <xf numFmtId="168" fontId="23" fillId="0" borderId="46" xfId="0" applyNumberFormat="1" applyFont="1" applyBorder="1" applyAlignment="1">
      <alignment/>
    </xf>
    <xf numFmtId="0" fontId="23" fillId="0" borderId="14" xfId="0" applyFont="1" applyBorder="1" applyAlignment="1">
      <alignment/>
    </xf>
    <xf numFmtId="3" fontId="56" fillId="20" borderId="45" xfId="0" applyNumberFormat="1" applyFont="1" applyFill="1" applyBorder="1" applyAlignment="1">
      <alignment vertical="center"/>
    </xf>
    <xf numFmtId="3" fontId="56" fillId="20" borderId="47" xfId="0" applyNumberFormat="1" applyFont="1" applyFill="1" applyBorder="1" applyAlignment="1">
      <alignment vertical="center"/>
    </xf>
    <xf numFmtId="0" fontId="0" fillId="0" borderId="47" xfId="0" applyBorder="1" applyAlignment="1">
      <alignment/>
    </xf>
    <xf numFmtId="3" fontId="23" fillId="0" borderId="27" xfId="0" applyNumberFormat="1" applyFont="1" applyBorder="1" applyAlignment="1">
      <alignment/>
    </xf>
    <xf numFmtId="168" fontId="23" fillId="0" borderId="27" xfId="0" applyNumberFormat="1" applyFont="1" applyBorder="1" applyAlignment="1">
      <alignment/>
    </xf>
    <xf numFmtId="168" fontId="56" fillId="20" borderId="45" xfId="0" applyNumberFormat="1" applyFont="1" applyFill="1" applyBorder="1" applyAlignment="1">
      <alignment vertical="center"/>
    </xf>
    <xf numFmtId="168" fontId="56" fillId="20" borderId="47" xfId="0" applyNumberFormat="1" applyFont="1" applyFill="1" applyBorder="1" applyAlignment="1">
      <alignment vertical="center"/>
    </xf>
    <xf numFmtId="0" fontId="0" fillId="0" borderId="48" xfId="0" applyBorder="1" applyAlignment="1">
      <alignment/>
    </xf>
    <xf numFmtId="0" fontId="55" fillId="19" borderId="49" xfId="0" applyFont="1" applyFill="1" applyBorder="1" applyAlignment="1">
      <alignment horizontal="center" vertical="center" wrapText="1"/>
    </xf>
    <xf numFmtId="0" fontId="0" fillId="0" borderId="50" xfId="0" applyBorder="1" applyAlignment="1">
      <alignment/>
    </xf>
    <xf numFmtId="0" fontId="62" fillId="18" borderId="0" xfId="0" applyFont="1" applyFill="1" applyAlignment="1">
      <alignment horizontal="left"/>
    </xf>
    <xf numFmtId="0" fontId="0" fillId="21" borderId="10" xfId="0" applyFill="1" applyBorder="1" applyAlignment="1">
      <alignment/>
    </xf>
    <xf numFmtId="3" fontId="56" fillId="21" borderId="20" xfId="0" applyNumberFormat="1" applyFont="1" applyFill="1" applyBorder="1" applyAlignment="1">
      <alignment vertical="center"/>
    </xf>
    <xf numFmtId="0" fontId="56" fillId="21" borderId="20" xfId="0" applyFont="1" applyFill="1" applyBorder="1" applyAlignment="1">
      <alignment horizontal="right" vertical="center"/>
    </xf>
    <xf numFmtId="0" fontId="56" fillId="20" borderId="45" xfId="0" applyFont="1" applyFill="1" applyBorder="1" applyAlignment="1">
      <alignment horizontal="right" vertical="center"/>
    </xf>
    <xf numFmtId="0" fontId="0" fillId="0" borderId="51" xfId="0" applyBorder="1" applyAlignment="1">
      <alignment/>
    </xf>
    <xf numFmtId="0" fontId="55" fillId="19" borderId="52" xfId="0" applyFont="1" applyFill="1" applyBorder="1" applyAlignment="1">
      <alignment horizontal="right" vertical="center"/>
    </xf>
    <xf numFmtId="0" fontId="55" fillId="21" borderId="53" xfId="0" applyFont="1" applyFill="1" applyBorder="1" applyAlignment="1">
      <alignment horizontal="left" vertical="center"/>
    </xf>
    <xf numFmtId="0" fontId="55" fillId="21" borderId="0" xfId="0" applyFont="1" applyFill="1" applyBorder="1" applyAlignment="1">
      <alignment horizontal="left" vertical="center"/>
    </xf>
    <xf numFmtId="0" fontId="55" fillId="21" borderId="0" xfId="0" applyFont="1" applyFill="1" applyBorder="1" applyAlignment="1">
      <alignment horizontal="right" vertical="center"/>
    </xf>
    <xf numFmtId="0" fontId="57" fillId="21" borderId="53" xfId="0" applyFont="1" applyFill="1" applyBorder="1" applyAlignment="1">
      <alignment horizontal="left" vertical="center"/>
    </xf>
    <xf numFmtId="0" fontId="57" fillId="21" borderId="0" xfId="0" applyFont="1" applyFill="1" applyBorder="1" applyAlignment="1">
      <alignment horizontal="left" vertical="center"/>
    </xf>
    <xf numFmtId="3" fontId="58" fillId="0" borderId="0" xfId="0" applyNumberFormat="1" applyFont="1" applyBorder="1" applyAlignment="1">
      <alignment horizontal="right" vertical="center"/>
    </xf>
    <xf numFmtId="3" fontId="58" fillId="0" borderId="54" xfId="0" applyNumberFormat="1" applyFont="1" applyBorder="1" applyAlignment="1">
      <alignment horizontal="right" vertical="center"/>
    </xf>
    <xf numFmtId="3" fontId="58" fillId="0" borderId="55" xfId="0" applyNumberFormat="1" applyFont="1" applyBorder="1" applyAlignment="1">
      <alignment horizontal="right" vertical="center"/>
    </xf>
    <xf numFmtId="3" fontId="58" fillId="0" borderId="56" xfId="0" applyNumberFormat="1" applyFont="1" applyBorder="1" applyAlignment="1">
      <alignment horizontal="right" vertical="center"/>
    </xf>
    <xf numFmtId="3" fontId="58" fillId="0" borderId="57" xfId="0" applyNumberFormat="1" applyFont="1" applyBorder="1" applyAlignment="1">
      <alignment horizontal="right" vertical="center"/>
    </xf>
    <xf numFmtId="3" fontId="58" fillId="0" borderId="51" xfId="0" applyNumberFormat="1" applyFont="1" applyBorder="1" applyAlignment="1">
      <alignment horizontal="right" vertical="center"/>
    </xf>
    <xf numFmtId="0" fontId="0" fillId="0" borderId="58" xfId="0" applyBorder="1" applyAlignment="1">
      <alignment/>
    </xf>
    <xf numFmtId="0" fontId="0" fillId="21" borderId="58" xfId="0" applyFill="1" applyBorder="1" applyAlignment="1">
      <alignment/>
    </xf>
    <xf numFmtId="0" fontId="0" fillId="0" borderId="59" xfId="0" applyBorder="1" applyAlignment="1">
      <alignment/>
    </xf>
    <xf numFmtId="3" fontId="0" fillId="0" borderId="51" xfId="0" applyNumberFormat="1" applyBorder="1" applyAlignment="1">
      <alignment/>
    </xf>
    <xf numFmtId="0" fontId="60" fillId="18" borderId="0" xfId="0" applyFont="1" applyFill="1" applyAlignment="1">
      <alignment/>
    </xf>
    <xf numFmtId="0" fontId="60" fillId="21" borderId="0" xfId="0" applyFont="1" applyFill="1" applyAlignment="1">
      <alignment/>
    </xf>
    <xf numFmtId="0" fontId="0" fillId="21" borderId="48" xfId="0" applyFill="1" applyBorder="1" applyAlignment="1">
      <alignment/>
    </xf>
    <xf numFmtId="168" fontId="0" fillId="0" borderId="10" xfId="0" applyNumberFormat="1" applyBorder="1" applyAlignment="1">
      <alignment/>
    </xf>
    <xf numFmtId="168" fontId="0" fillId="0" borderId="26" xfId="0" applyNumberFormat="1" applyBorder="1" applyAlignment="1">
      <alignment/>
    </xf>
    <xf numFmtId="168" fontId="55" fillId="19" borderId="12" xfId="0" applyNumberFormat="1" applyFont="1" applyFill="1" applyBorder="1" applyAlignment="1">
      <alignment horizontal="right" vertical="center"/>
    </xf>
    <xf numFmtId="168" fontId="0" fillId="0" borderId="34" xfId="0" applyNumberFormat="1" applyBorder="1" applyAlignment="1">
      <alignment/>
    </xf>
    <xf numFmtId="171" fontId="23" fillId="0" borderId="11" xfId="0" applyNumberFormat="1" applyFont="1" applyBorder="1" applyAlignment="1">
      <alignment/>
    </xf>
    <xf numFmtId="3" fontId="23" fillId="0" borderId="11" xfId="0" applyNumberFormat="1" applyFont="1" applyBorder="1" applyAlignment="1">
      <alignment/>
    </xf>
    <xf numFmtId="0" fontId="1" fillId="18" borderId="0" xfId="0" applyFont="1" applyFill="1" applyAlignment="1">
      <alignment/>
    </xf>
    <xf numFmtId="168" fontId="56" fillId="20" borderId="45" xfId="0" applyNumberFormat="1" applyFont="1" applyFill="1" applyBorder="1" applyAlignment="1">
      <alignment horizontal="right" vertical="center"/>
    </xf>
    <xf numFmtId="168" fontId="0" fillId="0" borderId="33" xfId="0" applyNumberFormat="1" applyBorder="1" applyAlignment="1">
      <alignment/>
    </xf>
    <xf numFmtId="168" fontId="0" fillId="0" borderId="51" xfId="0" applyNumberFormat="1" applyBorder="1" applyAlignment="1">
      <alignment/>
    </xf>
    <xf numFmtId="168" fontId="55" fillId="19" borderId="52" xfId="0" applyNumberFormat="1" applyFont="1" applyFill="1" applyBorder="1" applyAlignment="1">
      <alignment horizontal="right" vertical="center"/>
    </xf>
    <xf numFmtId="168" fontId="55" fillId="21" borderId="53" xfId="0" applyNumberFormat="1" applyFont="1" applyFill="1" applyBorder="1" applyAlignment="1">
      <alignment horizontal="left" vertical="center"/>
    </xf>
    <xf numFmtId="168" fontId="55" fillId="21" borderId="0" xfId="0" applyNumberFormat="1" applyFont="1" applyFill="1" applyBorder="1" applyAlignment="1">
      <alignment horizontal="left" vertical="center"/>
    </xf>
    <xf numFmtId="168" fontId="55" fillId="21" borderId="0" xfId="0" applyNumberFormat="1" applyFont="1" applyFill="1" applyBorder="1" applyAlignment="1">
      <alignment horizontal="right" vertical="center"/>
    </xf>
    <xf numFmtId="168" fontId="57" fillId="21" borderId="53" xfId="0" applyNumberFormat="1" applyFont="1" applyFill="1" applyBorder="1" applyAlignment="1">
      <alignment horizontal="left" vertical="center"/>
    </xf>
    <xf numFmtId="168" fontId="57" fillId="21" borderId="0" xfId="0" applyNumberFormat="1" applyFont="1" applyFill="1" applyBorder="1" applyAlignment="1">
      <alignment horizontal="left" vertical="center"/>
    </xf>
    <xf numFmtId="168" fontId="58" fillId="0" borderId="57" xfId="0" applyNumberFormat="1" applyFont="1" applyBorder="1" applyAlignment="1">
      <alignment horizontal="right" vertical="center"/>
    </xf>
    <xf numFmtId="168" fontId="58" fillId="0" borderId="0" xfId="0" applyNumberFormat="1" applyFont="1" applyBorder="1" applyAlignment="1">
      <alignment horizontal="right" vertical="center"/>
    </xf>
    <xf numFmtId="168" fontId="58" fillId="0" borderId="56" xfId="0" applyNumberFormat="1" applyFont="1" applyBorder="1" applyAlignment="1">
      <alignment horizontal="right" vertical="center"/>
    </xf>
    <xf numFmtId="168" fontId="58" fillId="0" borderId="51" xfId="0" applyNumberFormat="1" applyFont="1" applyBorder="1" applyAlignment="1">
      <alignment horizontal="right" vertical="center"/>
    </xf>
    <xf numFmtId="168" fontId="58" fillId="0" borderId="54" xfId="0" applyNumberFormat="1" applyFont="1" applyBorder="1" applyAlignment="1">
      <alignment horizontal="right" vertical="center"/>
    </xf>
    <xf numFmtId="168" fontId="58" fillId="0" borderId="55" xfId="0" applyNumberFormat="1" applyFont="1" applyBorder="1" applyAlignment="1">
      <alignment horizontal="right" vertical="center"/>
    </xf>
    <xf numFmtId="3" fontId="58" fillId="21" borderId="13" xfId="0" applyNumberFormat="1" applyFont="1" applyFill="1" applyBorder="1" applyAlignment="1">
      <alignment horizontal="right" vertical="center"/>
    </xf>
    <xf numFmtId="0" fontId="0" fillId="21" borderId="36" xfId="0" applyFill="1" applyBorder="1" applyAlignment="1">
      <alignment/>
    </xf>
    <xf numFmtId="0" fontId="0" fillId="21" borderId="27" xfId="0" applyFill="1" applyBorder="1" applyAlignment="1">
      <alignment/>
    </xf>
    <xf numFmtId="0" fontId="29" fillId="18" borderId="0" xfId="0" applyFont="1" applyFill="1" applyBorder="1" applyAlignment="1">
      <alignment vertical="center"/>
    </xf>
    <xf numFmtId="0" fontId="0" fillId="21" borderId="37" xfId="0" applyFill="1" applyBorder="1" applyAlignment="1">
      <alignment/>
    </xf>
    <xf numFmtId="168" fontId="58" fillId="0" borderId="13" xfId="0" applyNumberFormat="1" applyFont="1" applyBorder="1" applyAlignment="1">
      <alignment vertical="center"/>
    </xf>
    <xf numFmtId="168" fontId="58" fillId="0" borderId="14" xfId="0" applyNumberFormat="1" applyFont="1" applyBorder="1" applyAlignment="1">
      <alignment vertical="center"/>
    </xf>
    <xf numFmtId="168" fontId="58" fillId="0" borderId="25" xfId="0" applyNumberFormat="1" applyFont="1" applyBorder="1" applyAlignment="1">
      <alignment vertical="center"/>
    </xf>
    <xf numFmtId="0" fontId="60" fillId="18" borderId="0" xfId="0" applyFont="1" applyFill="1" applyAlignment="1">
      <alignment horizontal="left" vertical="center"/>
    </xf>
    <xf numFmtId="3" fontId="23" fillId="21" borderId="27" xfId="0" applyNumberFormat="1" applyFont="1" applyFill="1" applyBorder="1" applyAlignment="1">
      <alignment/>
    </xf>
    <xf numFmtId="168" fontId="23" fillId="21" borderId="27" xfId="0" applyNumberFormat="1" applyFont="1" applyFill="1" applyBorder="1" applyAlignment="1">
      <alignment/>
    </xf>
    <xf numFmtId="3" fontId="58" fillId="21" borderId="14" xfId="0" applyNumberFormat="1" applyFont="1" applyFill="1" applyBorder="1" applyAlignment="1">
      <alignment horizontal="right" vertical="center"/>
    </xf>
    <xf numFmtId="168" fontId="58" fillId="21" borderId="13" xfId="0" applyNumberFormat="1" applyFont="1" applyFill="1" applyBorder="1" applyAlignment="1">
      <alignment horizontal="right" vertical="center"/>
    </xf>
    <xf numFmtId="4" fontId="0" fillId="21" borderId="10" xfId="0" applyNumberFormat="1" applyFill="1" applyBorder="1" applyAlignment="1">
      <alignment horizontal="left" wrapText="1"/>
    </xf>
    <xf numFmtId="4" fontId="0" fillId="21" borderId="60" xfId="0" applyNumberFormat="1" applyFill="1" applyBorder="1" applyAlignment="1">
      <alignment horizontal="left" wrapText="1"/>
    </xf>
    <xf numFmtId="168" fontId="55" fillId="19" borderId="61" xfId="0" applyNumberFormat="1" applyFont="1" applyFill="1" applyBorder="1" applyAlignment="1">
      <alignment horizontal="right" vertical="center"/>
    </xf>
    <xf numFmtId="0" fontId="63" fillId="0" borderId="15" xfId="0" applyFont="1" applyBorder="1" applyAlignment="1">
      <alignment/>
    </xf>
    <xf numFmtId="0" fontId="63" fillId="0" borderId="0" xfId="0" applyFont="1" applyBorder="1" applyAlignment="1">
      <alignment/>
    </xf>
    <xf numFmtId="0" fontId="64" fillId="0" borderId="11" xfId="0" applyFont="1" applyBorder="1" applyAlignment="1">
      <alignment vertical="distributed" wrapText="1"/>
    </xf>
    <xf numFmtId="0" fontId="65" fillId="0" borderId="11" xfId="0" applyFont="1" applyBorder="1" applyAlignment="1" quotePrefix="1">
      <alignment horizontal="justify" vertical="center" wrapText="1"/>
    </xf>
    <xf numFmtId="0" fontId="65" fillId="0" borderId="11" xfId="0" applyFont="1" applyBorder="1" applyAlignment="1">
      <alignment/>
    </xf>
    <xf numFmtId="0" fontId="66" fillId="0" borderId="11" xfId="45" applyFont="1" applyBorder="1" applyAlignment="1" applyProtection="1">
      <alignment/>
      <protection/>
    </xf>
    <xf numFmtId="0" fontId="63" fillId="0" borderId="15" xfId="0" applyFont="1" applyBorder="1" applyAlignment="1">
      <alignment horizontal="center"/>
    </xf>
    <xf numFmtId="0" fontId="63" fillId="0" borderId="0" xfId="0" applyFont="1" applyBorder="1" applyAlignment="1">
      <alignment horizontal="center"/>
    </xf>
    <xf numFmtId="0" fontId="63" fillId="0" borderId="17" xfId="0" applyFont="1" applyBorder="1" applyAlignment="1">
      <alignment horizontal="left"/>
    </xf>
    <xf numFmtId="0" fontId="63" fillId="0" borderId="62" xfId="0" applyFont="1" applyBorder="1" applyAlignment="1">
      <alignment horizontal="left"/>
    </xf>
    <xf numFmtId="0" fontId="63" fillId="0" borderId="18" xfId="0" applyFont="1" applyBorder="1" applyAlignment="1">
      <alignment horizontal="left"/>
    </xf>
    <xf numFmtId="0" fontId="67" fillId="20" borderId="10" xfId="0" applyFont="1" applyFill="1" applyBorder="1" applyAlignment="1">
      <alignment horizontal="center" vertical="center" wrapText="1"/>
    </xf>
    <xf numFmtId="0" fontId="61" fillId="18" borderId="15" xfId="0" applyFont="1" applyFill="1" applyBorder="1" applyAlignment="1">
      <alignment horizontal="left" vertical="center" wrapText="1"/>
    </xf>
    <xf numFmtId="0" fontId="61" fillId="18" borderId="0" xfId="0" applyFont="1" applyFill="1" applyBorder="1" applyAlignment="1">
      <alignment horizontal="left" vertical="center" wrapText="1"/>
    </xf>
    <xf numFmtId="0" fontId="61" fillId="18" borderId="22" xfId="0" applyFont="1" applyFill="1" applyBorder="1" applyAlignment="1">
      <alignment horizontal="left" vertical="center" wrapText="1"/>
    </xf>
    <xf numFmtId="0" fontId="61" fillId="18" borderId="23" xfId="0" applyFont="1" applyFill="1" applyBorder="1" applyAlignment="1">
      <alignment horizontal="left" vertical="center" wrapText="1"/>
    </xf>
    <xf numFmtId="0" fontId="56" fillId="20" borderId="11" xfId="0" applyFont="1" applyFill="1" applyBorder="1" applyAlignment="1">
      <alignment horizontal="left" vertical="center"/>
    </xf>
    <xf numFmtId="0" fontId="55" fillId="19" borderId="63" xfId="0" applyFont="1" applyFill="1" applyBorder="1" applyAlignment="1">
      <alignment horizontal="left" vertical="center"/>
    </xf>
    <xf numFmtId="0" fontId="55" fillId="19" borderId="64" xfId="0" applyFont="1" applyFill="1" applyBorder="1" applyAlignment="1">
      <alignment horizontal="left" vertical="center"/>
    </xf>
    <xf numFmtId="0" fontId="55" fillId="19" borderId="63" xfId="0" applyFont="1" applyFill="1" applyBorder="1" applyAlignment="1">
      <alignment horizontal="center" vertical="center"/>
    </xf>
    <xf numFmtId="0" fontId="55" fillId="19" borderId="64" xfId="0" applyFont="1" applyFill="1" applyBorder="1" applyAlignment="1">
      <alignment horizontal="center" vertical="center"/>
    </xf>
    <xf numFmtId="0" fontId="56" fillId="20" borderId="10" xfId="0" applyFont="1" applyFill="1" applyBorder="1" applyAlignment="1">
      <alignment horizontal="center" vertical="center" wrapText="1"/>
    </xf>
    <xf numFmtId="0" fontId="56" fillId="20" borderId="49" xfId="0" applyFont="1" applyFill="1" applyBorder="1" applyAlignment="1">
      <alignment horizontal="left" vertical="center"/>
    </xf>
    <xf numFmtId="0" fontId="56" fillId="20" borderId="65" xfId="0" applyFont="1" applyFill="1" applyBorder="1" applyAlignment="1">
      <alignment horizontal="left" vertical="center"/>
    </xf>
    <xf numFmtId="0" fontId="56" fillId="20" borderId="66" xfId="0" applyFont="1" applyFill="1" applyBorder="1" applyAlignment="1">
      <alignment horizontal="left" vertical="center"/>
    </xf>
    <xf numFmtId="0" fontId="57" fillId="21" borderId="25" xfId="0" applyFont="1" applyFill="1" applyBorder="1" applyAlignment="1">
      <alignment horizontal="left" vertical="center"/>
    </xf>
    <xf numFmtId="0" fontId="57" fillId="21" borderId="13" xfId="0" applyFont="1" applyFill="1" applyBorder="1" applyAlignment="1">
      <alignment horizontal="left" vertical="center"/>
    </xf>
    <xf numFmtId="0" fontId="55" fillId="19" borderId="67" xfId="0" applyFont="1" applyFill="1" applyBorder="1" applyAlignment="1">
      <alignment horizontal="left" vertical="center"/>
    </xf>
    <xf numFmtId="0" fontId="55" fillId="19" borderId="68" xfId="0" applyFont="1" applyFill="1" applyBorder="1" applyAlignment="1">
      <alignment horizontal="left" vertical="center"/>
    </xf>
    <xf numFmtId="0" fontId="55" fillId="19" borderId="69" xfId="0" applyFont="1" applyFill="1" applyBorder="1" applyAlignment="1">
      <alignment horizontal="left" vertical="center"/>
    </xf>
    <xf numFmtId="0" fontId="55" fillId="19" borderId="70" xfId="0" applyFont="1" applyFill="1" applyBorder="1" applyAlignment="1">
      <alignment horizontal="left" vertical="center"/>
    </xf>
    <xf numFmtId="0" fontId="55" fillId="19" borderId="71" xfId="0" applyFont="1" applyFill="1" applyBorder="1" applyAlignment="1">
      <alignment horizontal="left" vertical="center"/>
    </xf>
    <xf numFmtId="0" fontId="55" fillId="19" borderId="72" xfId="0" applyFont="1" applyFill="1" applyBorder="1" applyAlignment="1">
      <alignment horizontal="left" vertical="center"/>
    </xf>
    <xf numFmtId="0" fontId="60" fillId="0" borderId="50" xfId="0" applyFont="1" applyBorder="1" applyAlignment="1">
      <alignment horizontal="left"/>
    </xf>
    <xf numFmtId="0" fontId="60" fillId="0" borderId="73" xfId="0" applyFont="1" applyBorder="1" applyAlignment="1">
      <alignment horizontal="left"/>
    </xf>
    <xf numFmtId="0" fontId="60" fillId="0" borderId="36" xfId="0" applyFont="1" applyBorder="1" applyAlignment="1">
      <alignment horizontal="left"/>
    </xf>
    <xf numFmtId="0" fontId="56" fillId="20" borderId="53" xfId="0" applyFont="1" applyFill="1" applyBorder="1" applyAlignment="1">
      <alignment horizontal="left" vertical="center"/>
    </xf>
    <xf numFmtId="0" fontId="56" fillId="20" borderId="74" xfId="0" applyFont="1" applyFill="1" applyBorder="1" applyAlignment="1">
      <alignment horizontal="left" vertical="center"/>
    </xf>
    <xf numFmtId="0" fontId="56" fillId="20" borderId="75" xfId="0" applyFont="1" applyFill="1" applyBorder="1" applyAlignment="1">
      <alignment horizontal="left" vertical="center"/>
    </xf>
    <xf numFmtId="0" fontId="56" fillId="20" borderId="25" xfId="0" applyFont="1" applyFill="1" applyBorder="1" applyAlignment="1">
      <alignment horizontal="left" vertical="center"/>
    </xf>
    <xf numFmtId="0" fontId="56" fillId="20" borderId="61" xfId="0" applyFont="1" applyFill="1" applyBorder="1" applyAlignment="1">
      <alignment horizontal="left" vertical="center"/>
    </xf>
    <xf numFmtId="0" fontId="56" fillId="20" borderId="76" xfId="0" applyFont="1" applyFill="1" applyBorder="1" applyAlignment="1">
      <alignment horizontal="left" vertical="center"/>
    </xf>
    <xf numFmtId="0" fontId="55" fillId="19" borderId="29" xfId="0" applyFont="1" applyFill="1" applyBorder="1" applyAlignment="1">
      <alignment horizontal="left" vertical="center"/>
    </xf>
    <xf numFmtId="0" fontId="55" fillId="19" borderId="77" xfId="0" applyFont="1" applyFill="1" applyBorder="1" applyAlignment="1">
      <alignment horizontal="left" vertical="center"/>
    </xf>
    <xf numFmtId="0" fontId="55" fillId="19" borderId="25" xfId="0" applyFont="1" applyFill="1" applyBorder="1" applyAlignment="1">
      <alignment horizontal="left" vertical="center"/>
    </xf>
    <xf numFmtId="0" fontId="55" fillId="19" borderId="61" xfId="0" applyFont="1" applyFill="1" applyBorder="1" applyAlignment="1">
      <alignment horizontal="left" vertical="center"/>
    </xf>
    <xf numFmtId="0" fontId="56" fillId="20" borderId="27" xfId="0" applyFont="1" applyFill="1" applyBorder="1" applyAlignment="1">
      <alignment horizontal="center" vertical="center" wrapText="1"/>
    </xf>
    <xf numFmtId="0" fontId="56" fillId="20" borderId="78" xfId="0" applyFont="1" applyFill="1" applyBorder="1" applyAlignment="1">
      <alignment horizontal="center" vertical="center" wrapText="1"/>
    </xf>
    <xf numFmtId="0" fontId="56" fillId="20" borderId="38" xfId="0" applyFont="1" applyFill="1" applyBorder="1" applyAlignment="1">
      <alignment horizontal="center" vertical="center" wrapText="1"/>
    </xf>
    <xf numFmtId="0" fontId="56" fillId="20" borderId="79" xfId="0" applyFont="1" applyFill="1" applyBorder="1" applyAlignment="1">
      <alignment horizontal="center" vertical="center" wrapText="1"/>
    </xf>
    <xf numFmtId="0" fontId="56" fillId="20" borderId="36" xfId="0" applyFont="1" applyFill="1" applyBorder="1" applyAlignment="1">
      <alignment horizontal="center" vertical="center" wrapText="1"/>
    </xf>
    <xf numFmtId="0" fontId="61" fillId="18" borderId="0" xfId="0" applyFont="1" applyFill="1" applyAlignment="1">
      <alignment horizontal="justify" vertical="center" wrapText="1"/>
    </xf>
    <xf numFmtId="0" fontId="23" fillId="0" borderId="10" xfId="0" applyFont="1" applyBorder="1" applyAlignment="1">
      <alignment horizontal="center"/>
    </xf>
    <xf numFmtId="0" fontId="23" fillId="0" borderId="50" xfId="0" applyFont="1" applyBorder="1" applyAlignment="1">
      <alignment horizontal="center"/>
    </xf>
    <xf numFmtId="0" fontId="23" fillId="0" borderId="48" xfId="0" applyFont="1" applyBorder="1" applyAlignment="1">
      <alignment horizontal="center"/>
    </xf>
    <xf numFmtId="0" fontId="23" fillId="0" borderId="38" xfId="0" applyFont="1" applyBorder="1" applyAlignment="1">
      <alignment horizontal="center"/>
    </xf>
    <xf numFmtId="0" fontId="23" fillId="0" borderId="80" xfId="0" applyFont="1" applyBorder="1" applyAlignment="1">
      <alignment horizontal="center"/>
    </xf>
    <xf numFmtId="0" fontId="23" fillId="0" borderId="81" xfId="0" applyFont="1" applyBorder="1" applyAlignment="1">
      <alignment horizontal="center"/>
    </xf>
    <xf numFmtId="0" fontId="23" fillId="0" borderId="79" xfId="0" applyFont="1" applyBorder="1" applyAlignment="1">
      <alignment horizontal="center"/>
    </xf>
    <xf numFmtId="0" fontId="56" fillId="20" borderId="82" xfId="0" applyFont="1" applyFill="1" applyBorder="1" applyAlignment="1">
      <alignment horizontal="center" vertical="center" wrapText="1"/>
    </xf>
    <xf numFmtId="0" fontId="56" fillId="20" borderId="16" xfId="0" applyFont="1" applyFill="1" applyBorder="1" applyAlignment="1">
      <alignment horizontal="center" vertical="center" wrapText="1"/>
    </xf>
    <xf numFmtId="0" fontId="56" fillId="20" borderId="83" xfId="0" applyFont="1" applyFill="1" applyBorder="1" applyAlignment="1">
      <alignment horizontal="center" vertical="center" wrapText="1"/>
    </xf>
    <xf numFmtId="0" fontId="56" fillId="20" borderId="84" xfId="0" applyFont="1" applyFill="1" applyBorder="1" applyAlignment="1">
      <alignment horizontal="center" vertical="center" wrapText="1"/>
    </xf>
    <xf numFmtId="0" fontId="56" fillId="20" borderId="77" xfId="0" applyFont="1" applyFill="1" applyBorder="1" applyAlignment="1">
      <alignment horizontal="center" vertical="center" wrapText="1"/>
    </xf>
    <xf numFmtId="0" fontId="56" fillId="20" borderId="85" xfId="0" applyFont="1" applyFill="1" applyBorder="1" applyAlignment="1">
      <alignment horizontal="center" vertical="center" wrapText="1"/>
    </xf>
    <xf numFmtId="0" fontId="56" fillId="20" borderId="16" xfId="0" applyFont="1" applyFill="1" applyBorder="1" applyAlignment="1">
      <alignment horizontal="left" vertical="center"/>
    </xf>
    <xf numFmtId="0" fontId="23" fillId="0" borderId="86" xfId="0" applyFont="1" applyBorder="1" applyAlignment="1">
      <alignment horizontal="center"/>
    </xf>
    <xf numFmtId="0" fontId="23" fillId="0" borderId="87" xfId="0" applyFont="1" applyBorder="1" applyAlignment="1">
      <alignment horizontal="center"/>
    </xf>
    <xf numFmtId="0" fontId="56" fillId="20" borderId="0" xfId="0" applyFont="1" applyFill="1" applyBorder="1" applyAlignment="1">
      <alignment horizontal="center" vertical="center" wrapText="1"/>
    </xf>
    <xf numFmtId="0" fontId="56" fillId="20" borderId="74" xfId="0" applyFont="1" applyFill="1" applyBorder="1" applyAlignment="1">
      <alignment horizontal="center" vertical="center" wrapText="1"/>
    </xf>
    <xf numFmtId="0" fontId="56" fillId="20" borderId="88" xfId="0" applyFont="1" applyFill="1" applyBorder="1" applyAlignment="1">
      <alignment horizontal="center" vertical="center" wrapText="1"/>
    </xf>
    <xf numFmtId="0" fontId="56" fillId="20" borderId="89" xfId="0" applyFont="1" applyFill="1" applyBorder="1" applyAlignment="1">
      <alignment horizontal="center" vertical="center" wrapText="1"/>
    </xf>
    <xf numFmtId="0" fontId="56" fillId="20" borderId="90" xfId="0" applyFont="1" applyFill="1" applyBorder="1" applyAlignment="1">
      <alignment horizontal="center" vertical="center" wrapText="1"/>
    </xf>
    <xf numFmtId="0" fontId="56" fillId="20" borderId="91" xfId="0" applyFont="1" applyFill="1" applyBorder="1" applyAlignment="1">
      <alignment horizontal="center" vertical="center" wrapText="1"/>
    </xf>
    <xf numFmtId="0" fontId="56" fillId="20" borderId="92" xfId="0" applyFont="1" applyFill="1" applyBorder="1" applyAlignment="1">
      <alignment horizontal="center" vertical="center" wrapText="1"/>
    </xf>
    <xf numFmtId="0" fontId="56" fillId="20" borderId="93" xfId="0" applyFont="1" applyFill="1" applyBorder="1" applyAlignment="1">
      <alignment horizontal="center" vertical="center" wrapText="1"/>
    </xf>
    <xf numFmtId="0" fontId="60" fillId="18" borderId="0" xfId="0" applyFont="1" applyFill="1" applyAlignment="1">
      <alignment horizontal="justify"/>
    </xf>
    <xf numFmtId="0" fontId="68" fillId="18" borderId="0" xfId="0" applyFont="1" applyFill="1" applyAlignment="1">
      <alignment horizontal="justify"/>
    </xf>
    <xf numFmtId="0" fontId="23" fillId="0" borderId="94" xfId="0" applyFont="1" applyBorder="1" applyAlignment="1">
      <alignment horizontal="center"/>
    </xf>
    <xf numFmtId="0" fontId="55" fillId="19" borderId="95" xfId="0" applyFont="1" applyFill="1" applyBorder="1" applyAlignment="1">
      <alignment horizontal="left" vertical="center"/>
    </xf>
    <xf numFmtId="0" fontId="55" fillId="19" borderId="96" xfId="0" applyFont="1" applyFill="1" applyBorder="1" applyAlignment="1">
      <alignment horizontal="left" vertical="center"/>
    </xf>
    <xf numFmtId="3" fontId="56" fillId="20" borderId="25" xfId="0" applyNumberFormat="1" applyFont="1" applyFill="1" applyBorder="1" applyAlignment="1">
      <alignment horizontal="left" vertical="center"/>
    </xf>
    <xf numFmtId="3" fontId="56" fillId="20" borderId="97" xfId="0" applyNumberFormat="1" applyFont="1" applyFill="1" applyBorder="1" applyAlignment="1">
      <alignment horizontal="left" vertical="center"/>
    </xf>
    <xf numFmtId="0" fontId="55" fillId="19" borderId="52" xfId="0" applyFont="1" applyFill="1" applyBorder="1" applyAlignment="1">
      <alignment horizontal="left" vertical="center"/>
    </xf>
    <xf numFmtId="168" fontId="57" fillId="21" borderId="25" xfId="0" applyNumberFormat="1" applyFont="1" applyFill="1" applyBorder="1" applyAlignment="1">
      <alignment horizontal="left" vertical="center"/>
    </xf>
    <xf numFmtId="168" fontId="57" fillId="21" borderId="13" xfId="0" applyNumberFormat="1" applyFont="1" applyFill="1" applyBorder="1" applyAlignment="1">
      <alignment horizontal="left" vertical="center"/>
    </xf>
    <xf numFmtId="168" fontId="55" fillId="19" borderId="95" xfId="0" applyNumberFormat="1" applyFont="1" applyFill="1" applyBorder="1" applyAlignment="1">
      <alignment horizontal="left" vertical="center"/>
    </xf>
    <xf numFmtId="168" fontId="55" fillId="19" borderId="96" xfId="0" applyNumberFormat="1" applyFont="1" applyFill="1" applyBorder="1" applyAlignment="1">
      <alignment horizontal="left" vertical="center"/>
    </xf>
    <xf numFmtId="168" fontId="56" fillId="20" borderId="25" xfId="0" applyNumberFormat="1" applyFont="1" applyFill="1" applyBorder="1" applyAlignment="1">
      <alignment horizontal="left" vertical="center"/>
    </xf>
    <xf numFmtId="168" fontId="56" fillId="20" borderId="97" xfId="0" applyNumberFormat="1" applyFont="1" applyFill="1" applyBorder="1" applyAlignment="1">
      <alignment horizontal="left" vertical="center"/>
    </xf>
    <xf numFmtId="168" fontId="55" fillId="19" borderId="52" xfId="0" applyNumberFormat="1" applyFont="1" applyFill="1" applyBorder="1" applyAlignment="1">
      <alignment horizontal="left" vertical="center"/>
    </xf>
    <xf numFmtId="0" fontId="56" fillId="20" borderId="97" xfId="0" applyFont="1" applyFill="1" applyBorder="1" applyAlignment="1">
      <alignment horizontal="left" vertical="center"/>
    </xf>
    <xf numFmtId="0" fontId="23" fillId="0" borderId="8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74" xfId="0" applyFont="1" applyBorder="1" applyAlignment="1">
      <alignment horizontal="center" vertical="center" wrapText="1"/>
    </xf>
    <xf numFmtId="0" fontId="27" fillId="22" borderId="27" xfId="0" applyFont="1" applyFill="1" applyBorder="1" applyAlignment="1">
      <alignment horizontal="center" vertical="center" wrapText="1"/>
    </xf>
    <xf numFmtId="0" fontId="27" fillId="22" borderId="0" xfId="0" applyFont="1" applyFill="1" applyBorder="1" applyAlignment="1" applyProtection="1">
      <alignment horizontal="center" vertical="center"/>
      <protection/>
    </xf>
    <xf numFmtId="0" fontId="27" fillId="22" borderId="74" xfId="0" applyFont="1" applyFill="1" applyBorder="1" applyAlignment="1" applyProtection="1">
      <alignment horizontal="center" vertical="center"/>
      <protection/>
    </xf>
    <xf numFmtId="0" fontId="23" fillId="0" borderId="50"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36" xfId="0" applyFont="1" applyBorder="1" applyAlignment="1">
      <alignment horizontal="center" vertical="center" wrapText="1"/>
    </xf>
    <xf numFmtId="0" fontId="29" fillId="22" borderId="0" xfId="0" applyFont="1" applyFill="1" applyBorder="1" applyAlignment="1">
      <alignment horizontal="center" vertical="center" wrapText="1"/>
    </xf>
    <xf numFmtId="0" fontId="29" fillId="22" borderId="90" xfId="0" applyFont="1" applyFill="1" applyBorder="1" applyAlignment="1">
      <alignment horizontal="center" vertical="center" wrapText="1"/>
    </xf>
    <xf numFmtId="0" fontId="29" fillId="22" borderId="74" xfId="0" applyFont="1" applyFill="1" applyBorder="1" applyAlignment="1">
      <alignment horizontal="center" vertical="center" wrapText="1"/>
    </xf>
    <xf numFmtId="0" fontId="29" fillId="22" borderId="79"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hyperlink" Target="#Inicio!A1" /></Relationships>
</file>

<file path=xl/drawings/_rels/drawing11.xml.rels><?xml version="1.0" encoding="utf-8" standalone="yes"?><Relationships xmlns="http://schemas.openxmlformats.org/package/2006/relationships"><Relationship Id="rId1" Type="http://schemas.openxmlformats.org/officeDocument/2006/relationships/hyperlink" Target="#Inicio!A1" /></Relationships>
</file>

<file path=xl/drawings/_rels/drawing12.xml.rels><?xml version="1.0" encoding="utf-8" standalone="yes"?><Relationships xmlns="http://schemas.openxmlformats.org/package/2006/relationships"><Relationship Id="rId1" Type="http://schemas.openxmlformats.org/officeDocument/2006/relationships/hyperlink" Target="#Inicio!A1"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8</xdr:row>
      <xdr:rowOff>180975</xdr:rowOff>
    </xdr:from>
    <xdr:ext cx="11601450" cy="571500"/>
    <xdr:sp>
      <xdr:nvSpPr>
        <xdr:cNvPr id="1" name="2 Rectángulo redondeado"/>
        <xdr:cNvSpPr>
          <a:spLocks/>
        </xdr:cNvSpPr>
      </xdr:nvSpPr>
      <xdr:spPr>
        <a:xfrm>
          <a:off x="838200" y="147637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2019</a:t>
          </a:r>
        </a:p>
      </xdr:txBody>
    </xdr:sp>
    <xdr:clientData/>
  </xdr:oneCellAnchor>
  <xdr:oneCellAnchor>
    <xdr:from>
      <xdr:col>1</xdr:col>
      <xdr:colOff>47625</xdr:colOff>
      <xdr:row>1</xdr:row>
      <xdr:rowOff>19050</xdr:rowOff>
    </xdr:from>
    <xdr:ext cx="11658600" cy="1143000"/>
    <xdr:sp>
      <xdr:nvSpPr>
        <xdr:cNvPr id="2" name="3 Rectángulo redondeado"/>
        <xdr:cNvSpPr>
          <a:spLocks/>
        </xdr:cNvSpPr>
      </xdr:nvSpPr>
      <xdr:spPr>
        <a:xfrm>
          <a:off x="790575" y="180975"/>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a:t>
          </a:r>
        </a:p>
      </xdr:txBody>
    </xdr:sp>
    <xdr:clientData/>
  </xdr:oneCellAnchor>
  <xdr:twoCellAnchor editAs="oneCell">
    <xdr:from>
      <xdr:col>1</xdr:col>
      <xdr:colOff>133350</xdr:colOff>
      <xdr:row>1</xdr:row>
      <xdr:rowOff>47625</xdr:rowOff>
    </xdr:from>
    <xdr:to>
      <xdr:col>2</xdr:col>
      <xdr:colOff>114300</xdr:colOff>
      <xdr:row>8</xdr:row>
      <xdr:rowOff>19050</xdr:rowOff>
    </xdr:to>
    <xdr:pic>
      <xdr:nvPicPr>
        <xdr:cNvPr id="3" name="4 Imagen"/>
        <xdr:cNvPicPr preferRelativeResize="1">
          <a:picLocks noChangeAspect="1"/>
        </xdr:cNvPicPr>
      </xdr:nvPicPr>
      <xdr:blipFill>
        <a:blip r:embed="rId1"/>
        <a:stretch>
          <a:fillRect/>
        </a:stretch>
      </xdr:blipFill>
      <xdr:spPr>
        <a:xfrm>
          <a:off x="876300" y="209550"/>
          <a:ext cx="1038225"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8448675" cy="542925"/>
    <xdr:sp>
      <xdr:nvSpPr>
        <xdr:cNvPr id="1" name="1 Rectángulo redondeado"/>
        <xdr:cNvSpPr>
          <a:spLocks/>
        </xdr:cNvSpPr>
      </xdr:nvSpPr>
      <xdr:spPr>
        <a:xfrm>
          <a:off x="790575" y="1600200"/>
          <a:ext cx="844867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las indemnizaciones acordadas,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8467725" cy="1076325"/>
    <xdr:sp>
      <xdr:nvSpPr>
        <xdr:cNvPr id="2" name="2 Rectángulo redondeado"/>
        <xdr:cNvSpPr>
          <a:spLocks/>
        </xdr:cNvSpPr>
      </xdr:nvSpPr>
      <xdr:spPr>
        <a:xfrm>
          <a:off x="762000" y="161925"/>
          <a:ext cx="84677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13</xdr:col>
      <xdr:colOff>38100</xdr:colOff>
      <xdr:row>2</xdr:row>
      <xdr:rowOff>57150</xdr:rowOff>
    </xdr:from>
    <xdr:to>
      <xdr:col>14</xdr:col>
      <xdr:colOff>685800</xdr:colOff>
      <xdr:row>4</xdr:row>
      <xdr:rowOff>152400</xdr:rowOff>
    </xdr:to>
    <xdr:sp>
      <xdr:nvSpPr>
        <xdr:cNvPr id="3" name="3 Pentágono">
          <a:hlinkClick r:id="rId1"/>
        </xdr:cNvPr>
        <xdr:cNvSpPr>
          <a:spLocks/>
        </xdr:cNvSpPr>
      </xdr:nvSpPr>
      <xdr:spPr>
        <a:xfrm flipH="1">
          <a:off x="9944100" y="381000"/>
          <a:ext cx="1409700" cy="419100"/>
        </a:xfrm>
        <a:prstGeom prst="homePlate">
          <a:avLst>
            <a:gd name="adj" fmla="val 3326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8448675" cy="542925"/>
    <xdr:sp>
      <xdr:nvSpPr>
        <xdr:cNvPr id="1" name="1 Rectángulo redondeado"/>
        <xdr:cNvSpPr>
          <a:spLocks/>
        </xdr:cNvSpPr>
      </xdr:nvSpPr>
      <xdr:spPr>
        <a:xfrm>
          <a:off x="790575" y="1600200"/>
          <a:ext cx="844867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los salarios acordados, según motivo de solicitud, por comunidad autónoma y provincia</a:t>
          </a:r>
          <a:r>
            <a:rPr lang="en-US" cap="none" sz="1400" b="1" i="0" u="none" baseline="0">
              <a:solidFill>
                <a:srgbClr val="FFFFFF"/>
              </a:solidFill>
            </a:rPr>
            <a:t>.</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8467725" cy="1076325"/>
    <xdr:sp>
      <xdr:nvSpPr>
        <xdr:cNvPr id="2" name="2 Rectángulo redondeado"/>
        <xdr:cNvSpPr>
          <a:spLocks/>
        </xdr:cNvSpPr>
      </xdr:nvSpPr>
      <xdr:spPr>
        <a:xfrm>
          <a:off x="762000" y="161925"/>
          <a:ext cx="84677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12</xdr:col>
      <xdr:colOff>552450</xdr:colOff>
      <xdr:row>2</xdr:row>
      <xdr:rowOff>114300</xdr:rowOff>
    </xdr:from>
    <xdr:to>
      <xdr:col>14</xdr:col>
      <xdr:colOff>342900</xdr:colOff>
      <xdr:row>5</xdr:row>
      <xdr:rowOff>57150</xdr:rowOff>
    </xdr:to>
    <xdr:sp>
      <xdr:nvSpPr>
        <xdr:cNvPr id="3" name="3 Pentágono">
          <a:hlinkClick r:id="rId1"/>
        </xdr:cNvPr>
        <xdr:cNvSpPr>
          <a:spLocks/>
        </xdr:cNvSpPr>
      </xdr:nvSpPr>
      <xdr:spPr>
        <a:xfrm flipH="1">
          <a:off x="9791700" y="438150"/>
          <a:ext cx="1314450" cy="428625"/>
        </a:xfrm>
        <a:prstGeom prst="homePlate">
          <a:avLst>
            <a:gd name="adj" fmla="val 3205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9105900" cy="542925"/>
    <xdr:sp>
      <xdr:nvSpPr>
        <xdr:cNvPr id="1" name="1 Rectángulo redondeado"/>
        <xdr:cNvSpPr>
          <a:spLocks/>
        </xdr:cNvSpPr>
      </xdr:nvSpPr>
      <xdr:spPr>
        <a:xfrm>
          <a:off x="790575" y="1600200"/>
          <a:ext cx="910590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las indemnizaciones acordadas, según motivo de solicitud,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9124950" cy="1076325"/>
    <xdr:sp>
      <xdr:nvSpPr>
        <xdr:cNvPr id="2" name="2 Rectángulo redondeado"/>
        <xdr:cNvSpPr>
          <a:spLocks/>
        </xdr:cNvSpPr>
      </xdr:nvSpPr>
      <xdr:spPr>
        <a:xfrm>
          <a:off x="762000" y="161925"/>
          <a:ext cx="912495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13</xdr:col>
      <xdr:colOff>561975</xdr:colOff>
      <xdr:row>2</xdr:row>
      <xdr:rowOff>76200</xdr:rowOff>
    </xdr:from>
    <xdr:to>
      <xdr:col>15</xdr:col>
      <xdr:colOff>180975</xdr:colOff>
      <xdr:row>5</xdr:row>
      <xdr:rowOff>9525</xdr:rowOff>
    </xdr:to>
    <xdr:sp>
      <xdr:nvSpPr>
        <xdr:cNvPr id="3" name="3 Pentágono">
          <a:hlinkClick r:id="rId1"/>
        </xdr:cNvPr>
        <xdr:cNvSpPr>
          <a:spLocks/>
        </xdr:cNvSpPr>
      </xdr:nvSpPr>
      <xdr:spPr>
        <a:xfrm flipH="1">
          <a:off x="10467975" y="400050"/>
          <a:ext cx="1143000" cy="419100"/>
        </a:xfrm>
        <a:prstGeom prst="homePlate">
          <a:avLst>
            <a:gd name="adj" fmla="val 2935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10</xdr:row>
      <xdr:rowOff>38100</xdr:rowOff>
    </xdr:from>
    <xdr:ext cx="8039100" cy="571500"/>
    <xdr:sp>
      <xdr:nvSpPr>
        <xdr:cNvPr id="1" name="1 Rectángulo redondeado"/>
        <xdr:cNvSpPr>
          <a:spLocks/>
        </xdr:cNvSpPr>
      </xdr:nvSpPr>
      <xdr:spPr>
        <a:xfrm>
          <a:off x="790575" y="1657350"/>
          <a:ext cx="8039100"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latin typeface="Arial"/>
              <a:ea typeface="Arial"/>
              <a:cs typeface="Arial"/>
            </a:rPr>
            <a:t>FUENTE</a:t>
          </a:r>
        </a:p>
      </xdr:txBody>
    </xdr:sp>
    <xdr:clientData/>
  </xdr:oneCellAnchor>
  <xdr:oneCellAnchor>
    <xdr:from>
      <xdr:col>1</xdr:col>
      <xdr:colOff>0</xdr:colOff>
      <xdr:row>1</xdr:row>
      <xdr:rowOff>0</xdr:rowOff>
    </xdr:from>
    <xdr:ext cx="8077200" cy="1143000"/>
    <xdr:sp>
      <xdr:nvSpPr>
        <xdr:cNvPr id="2" name="2 Rectángulo redondeado"/>
        <xdr:cNvSpPr>
          <a:spLocks/>
        </xdr:cNvSpPr>
      </xdr:nvSpPr>
      <xdr:spPr>
        <a:xfrm>
          <a:off x="762000" y="161925"/>
          <a:ext cx="80772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5</xdr:col>
      <xdr:colOff>247650</xdr:colOff>
      <xdr:row>2</xdr:row>
      <xdr:rowOff>114300</xdr:rowOff>
    </xdr:from>
    <xdr:to>
      <xdr:col>6</xdr:col>
      <xdr:colOff>733425</xdr:colOff>
      <xdr:row>5</xdr:row>
      <xdr:rowOff>76200</xdr:rowOff>
    </xdr:to>
    <xdr:sp>
      <xdr:nvSpPr>
        <xdr:cNvPr id="3" name="3 Pentágono">
          <a:hlinkClick r:id="rId1"/>
        </xdr:cNvPr>
        <xdr:cNvSpPr>
          <a:spLocks/>
        </xdr:cNvSpPr>
      </xdr:nvSpPr>
      <xdr:spPr>
        <a:xfrm flipH="1">
          <a:off x="9715500" y="438150"/>
          <a:ext cx="1247775" cy="447675"/>
        </a:xfrm>
        <a:prstGeom prst="homePlate">
          <a:avLst>
            <a:gd name="adj" fmla="val 3118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76200</xdr:rowOff>
    </xdr:from>
    <xdr:ext cx="11229975" cy="571500"/>
    <xdr:sp>
      <xdr:nvSpPr>
        <xdr:cNvPr id="1" name="1 Rectángulo redondeado"/>
        <xdr:cNvSpPr>
          <a:spLocks/>
        </xdr:cNvSpPr>
      </xdr:nvSpPr>
      <xdr:spPr>
        <a:xfrm>
          <a:off x="790575" y="1533525"/>
          <a:ext cx="11229975"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latin typeface="Arial"/>
              <a:ea typeface="Arial"/>
              <a:cs typeface="Arial"/>
            </a:rPr>
            <a:t>Expedientes, empresas afectadas, beneficiarios e importe de las prestaciones  acordadas, por motivo de solicitud</a:t>
          </a:r>
          <a:r>
            <a:rPr lang="en-US" cap="none" sz="1600" b="0" i="0" u="none" baseline="0">
              <a:solidFill>
                <a:srgbClr val="000000"/>
              </a:solidFill>
            </a:rPr>
            <a:t> </a:t>
          </a:r>
        </a:p>
      </xdr:txBody>
    </xdr:sp>
    <xdr:clientData/>
  </xdr:oneCellAnchor>
  <xdr:oneCellAnchor>
    <xdr:from>
      <xdr:col>1</xdr:col>
      <xdr:colOff>0</xdr:colOff>
      <xdr:row>1</xdr:row>
      <xdr:rowOff>0</xdr:rowOff>
    </xdr:from>
    <xdr:ext cx="11287125" cy="1143000"/>
    <xdr:sp>
      <xdr:nvSpPr>
        <xdr:cNvPr id="2" name="2 Rectángulo redondeado"/>
        <xdr:cNvSpPr>
          <a:spLocks/>
        </xdr:cNvSpPr>
      </xdr:nvSpPr>
      <xdr:spPr>
        <a:xfrm>
          <a:off x="762000" y="161925"/>
          <a:ext cx="1128712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14</xdr:col>
      <xdr:colOff>95250</xdr:colOff>
      <xdr:row>3</xdr:row>
      <xdr:rowOff>9525</xdr:rowOff>
    </xdr:from>
    <xdr:to>
      <xdr:col>15</xdr:col>
      <xdr:colOff>581025</xdr:colOff>
      <xdr:row>5</xdr:row>
      <xdr:rowOff>133350</xdr:rowOff>
    </xdr:to>
    <xdr:sp>
      <xdr:nvSpPr>
        <xdr:cNvPr id="3" name="3 Pentágono">
          <a:hlinkClick r:id="rId1"/>
        </xdr:cNvPr>
        <xdr:cNvSpPr>
          <a:spLocks/>
        </xdr:cNvSpPr>
      </xdr:nvSpPr>
      <xdr:spPr>
        <a:xfrm flipH="1">
          <a:off x="12887325" y="495300"/>
          <a:ext cx="1247775" cy="447675"/>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1</xdr:row>
      <xdr:rowOff>38100</xdr:rowOff>
    </xdr:from>
    <xdr:to>
      <xdr:col>11</xdr:col>
      <xdr:colOff>314325</xdr:colOff>
      <xdr:row>4</xdr:row>
      <xdr:rowOff>114300</xdr:rowOff>
    </xdr:to>
    <xdr:sp>
      <xdr:nvSpPr>
        <xdr:cNvPr id="1" name="3 Pentágono">
          <a:hlinkClick r:id="rId1"/>
        </xdr:cNvPr>
        <xdr:cNvSpPr>
          <a:spLocks/>
        </xdr:cNvSpPr>
      </xdr:nvSpPr>
      <xdr:spPr>
        <a:xfrm flipH="1">
          <a:off x="9077325" y="200025"/>
          <a:ext cx="504825" cy="561975"/>
        </a:xfrm>
        <a:prstGeom prst="homePlate">
          <a:avLst>
            <a:gd name="adj" fmla="val 2594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152400</xdr:colOff>
      <xdr:row>9</xdr:row>
      <xdr:rowOff>76200</xdr:rowOff>
    </xdr:from>
    <xdr:ext cx="9791700" cy="533400"/>
    <xdr:sp>
      <xdr:nvSpPr>
        <xdr:cNvPr id="2" name="4 Rectángulo redondeado"/>
        <xdr:cNvSpPr>
          <a:spLocks/>
        </xdr:cNvSpPr>
      </xdr:nvSpPr>
      <xdr:spPr>
        <a:xfrm>
          <a:off x="914400" y="1533525"/>
          <a:ext cx="9791700" cy="5334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Beneficiarios e importe de las prestaciones acordadas, según sexo, por tipo de prestación y motivo de solicitud.</a:t>
          </a:r>
          <a:r>
            <a:rPr lang="en-US" cap="none" sz="1600" b="0" i="0" u="none" baseline="0">
              <a:solidFill>
                <a:srgbClr val="000000"/>
              </a:solidFill>
            </a:rPr>
            <a:t> </a:t>
          </a:r>
        </a:p>
      </xdr:txBody>
    </xdr:sp>
    <xdr:clientData/>
  </xdr:oneCellAnchor>
  <xdr:oneCellAnchor>
    <xdr:from>
      <xdr:col>1</xdr:col>
      <xdr:colOff>123825</xdr:colOff>
      <xdr:row>1</xdr:row>
      <xdr:rowOff>0</xdr:rowOff>
    </xdr:from>
    <xdr:ext cx="9839325" cy="1076325"/>
    <xdr:sp>
      <xdr:nvSpPr>
        <xdr:cNvPr id="3" name="5 Rectángulo redondeado"/>
        <xdr:cNvSpPr>
          <a:spLocks/>
        </xdr:cNvSpPr>
      </xdr:nvSpPr>
      <xdr:spPr>
        <a:xfrm>
          <a:off x="885825" y="161925"/>
          <a:ext cx="98393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14</xdr:col>
      <xdr:colOff>0</xdr:colOff>
      <xdr:row>3</xdr:row>
      <xdr:rowOff>0</xdr:rowOff>
    </xdr:from>
    <xdr:to>
      <xdr:col>15</xdr:col>
      <xdr:colOff>485775</xdr:colOff>
      <xdr:row>5</xdr:row>
      <xdr:rowOff>95250</xdr:rowOff>
    </xdr:to>
    <xdr:sp>
      <xdr:nvSpPr>
        <xdr:cNvPr id="4" name="6 Pentágono">
          <a:hlinkClick r:id="rId2"/>
        </xdr:cNvPr>
        <xdr:cNvSpPr>
          <a:spLocks/>
        </xdr:cNvSpPr>
      </xdr:nvSpPr>
      <xdr:spPr>
        <a:xfrm flipH="1">
          <a:off x="11572875" y="485775"/>
          <a:ext cx="1247775" cy="419100"/>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1039475" cy="542925"/>
    <xdr:sp>
      <xdr:nvSpPr>
        <xdr:cNvPr id="1" name="1 Rectángulo redondeado"/>
        <xdr:cNvSpPr>
          <a:spLocks/>
        </xdr:cNvSpPr>
      </xdr:nvSpPr>
      <xdr:spPr>
        <a:xfrm>
          <a:off x="790575" y="1600200"/>
          <a:ext cx="11039475" cy="5429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Expedientes, empresas afectadas y beneficiarios de las prestaciones acordadas, según sexo, por tamaño de empresa</a:t>
          </a:r>
          <a:r>
            <a:rPr lang="en-US" cap="none" sz="1600" b="1" i="0" u="none" baseline="0">
              <a:solidFill>
                <a:srgbClr val="FFFFFF"/>
              </a:solidFill>
              <a:latin typeface="Arial"/>
              <a:ea typeface="Arial"/>
              <a:cs typeface="Arial"/>
            </a:rPr>
            <a:t>.</a:t>
          </a:r>
        </a:p>
      </xdr:txBody>
    </xdr:sp>
    <xdr:clientData/>
  </xdr:oneCellAnchor>
  <xdr:oneCellAnchor>
    <xdr:from>
      <xdr:col>1</xdr:col>
      <xdr:colOff>0</xdr:colOff>
      <xdr:row>1</xdr:row>
      <xdr:rowOff>0</xdr:rowOff>
    </xdr:from>
    <xdr:ext cx="11087100" cy="1076325"/>
    <xdr:sp>
      <xdr:nvSpPr>
        <xdr:cNvPr id="2" name="2 Rectángulo redondeado"/>
        <xdr:cNvSpPr>
          <a:spLocks/>
        </xdr:cNvSpPr>
      </xdr:nvSpPr>
      <xdr:spPr>
        <a:xfrm>
          <a:off x="762000" y="161925"/>
          <a:ext cx="1108710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16</xdr:col>
      <xdr:colOff>0</xdr:colOff>
      <xdr:row>3</xdr:row>
      <xdr:rowOff>0</xdr:rowOff>
    </xdr:from>
    <xdr:to>
      <xdr:col>17</xdr:col>
      <xdr:colOff>485775</xdr:colOff>
      <xdr:row>5</xdr:row>
      <xdr:rowOff>95250</xdr:rowOff>
    </xdr:to>
    <xdr:sp>
      <xdr:nvSpPr>
        <xdr:cNvPr id="3" name="3 Pentágono">
          <a:hlinkClick r:id="rId1"/>
        </xdr:cNvPr>
        <xdr:cNvSpPr>
          <a:spLocks/>
        </xdr:cNvSpPr>
      </xdr:nvSpPr>
      <xdr:spPr>
        <a:xfrm flipH="1">
          <a:off x="12658725" y="485775"/>
          <a:ext cx="1247775" cy="419100"/>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10</xdr:row>
      <xdr:rowOff>66675</xdr:rowOff>
    </xdr:from>
    <xdr:ext cx="7762875" cy="571500"/>
    <xdr:sp>
      <xdr:nvSpPr>
        <xdr:cNvPr id="1" name="1 Rectángulo redondeado"/>
        <xdr:cNvSpPr>
          <a:spLocks/>
        </xdr:cNvSpPr>
      </xdr:nvSpPr>
      <xdr:spPr>
        <a:xfrm>
          <a:off x="790575" y="1685925"/>
          <a:ext cx="7762875"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Importe de las prestaciones acordadas, según sexo, por tamaño de empresa</a:t>
          </a:r>
        </a:p>
      </xdr:txBody>
    </xdr:sp>
    <xdr:clientData/>
  </xdr:oneCellAnchor>
  <xdr:oneCellAnchor>
    <xdr:from>
      <xdr:col>1</xdr:col>
      <xdr:colOff>0</xdr:colOff>
      <xdr:row>1</xdr:row>
      <xdr:rowOff>0</xdr:rowOff>
    </xdr:from>
    <xdr:ext cx="7800975" cy="1143000"/>
    <xdr:sp>
      <xdr:nvSpPr>
        <xdr:cNvPr id="2" name="2 Rectángulo redondeado"/>
        <xdr:cNvSpPr>
          <a:spLocks/>
        </xdr:cNvSpPr>
      </xdr:nvSpPr>
      <xdr:spPr>
        <a:xfrm>
          <a:off x="762000" y="161925"/>
          <a:ext cx="780097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12</xdr:col>
      <xdr:colOff>152400</xdr:colOff>
      <xdr:row>2</xdr:row>
      <xdr:rowOff>104775</xdr:rowOff>
    </xdr:from>
    <xdr:to>
      <xdr:col>13</xdr:col>
      <xdr:colOff>723900</xdr:colOff>
      <xdr:row>5</xdr:row>
      <xdr:rowOff>66675</xdr:rowOff>
    </xdr:to>
    <xdr:sp>
      <xdr:nvSpPr>
        <xdr:cNvPr id="3" name="3 Pentágono">
          <a:hlinkClick r:id="rId1"/>
        </xdr:cNvPr>
        <xdr:cNvSpPr>
          <a:spLocks/>
        </xdr:cNvSpPr>
      </xdr:nvSpPr>
      <xdr:spPr>
        <a:xfrm flipH="1">
          <a:off x="9410700" y="428625"/>
          <a:ext cx="1333500" cy="447675"/>
        </a:xfrm>
        <a:prstGeom prst="homePlate">
          <a:avLst>
            <a:gd name="adj" fmla="val 323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4087475" cy="542925"/>
    <xdr:sp>
      <xdr:nvSpPr>
        <xdr:cNvPr id="1" name="1 Rectángulo redondeado"/>
        <xdr:cNvSpPr>
          <a:spLocks/>
        </xdr:cNvSpPr>
      </xdr:nvSpPr>
      <xdr:spPr>
        <a:xfrm>
          <a:off x="790575" y="1600200"/>
          <a:ext cx="1408747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Expedientes, empresas afectadas, beneficiarios según sexo e importe de las prestaciones acordadas, por sección de actividad económica.</a:t>
          </a:r>
          <a:r>
            <a:rPr lang="en-US" cap="none" sz="1600" b="0" i="0" u="none" baseline="0">
              <a:solidFill>
                <a:srgbClr val="000000"/>
              </a:solidFill>
            </a:rPr>
            <a:t> </a:t>
          </a:r>
        </a:p>
      </xdr:txBody>
    </xdr:sp>
    <xdr:clientData/>
  </xdr:oneCellAnchor>
  <xdr:oneCellAnchor>
    <xdr:from>
      <xdr:col>1</xdr:col>
      <xdr:colOff>0</xdr:colOff>
      <xdr:row>1</xdr:row>
      <xdr:rowOff>0</xdr:rowOff>
    </xdr:from>
    <xdr:ext cx="14116050" cy="1076325"/>
    <xdr:sp>
      <xdr:nvSpPr>
        <xdr:cNvPr id="2" name="2 Rectángulo redondeado"/>
        <xdr:cNvSpPr>
          <a:spLocks/>
        </xdr:cNvSpPr>
      </xdr:nvSpPr>
      <xdr:spPr>
        <a:xfrm>
          <a:off x="762000" y="161925"/>
          <a:ext cx="1411605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16</xdr:col>
      <xdr:colOff>447675</xdr:colOff>
      <xdr:row>2</xdr:row>
      <xdr:rowOff>104775</xdr:rowOff>
    </xdr:from>
    <xdr:to>
      <xdr:col>18</xdr:col>
      <xdr:colOff>381000</xdr:colOff>
      <xdr:row>5</xdr:row>
      <xdr:rowOff>47625</xdr:rowOff>
    </xdr:to>
    <xdr:sp>
      <xdr:nvSpPr>
        <xdr:cNvPr id="3" name="3 Pentágono">
          <a:hlinkClick r:id="rId1"/>
        </xdr:cNvPr>
        <xdr:cNvSpPr>
          <a:spLocks/>
        </xdr:cNvSpPr>
      </xdr:nvSpPr>
      <xdr:spPr>
        <a:xfrm flipH="1">
          <a:off x="15582900" y="428625"/>
          <a:ext cx="1457325" cy="428625"/>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0744200" cy="542925"/>
    <xdr:sp>
      <xdr:nvSpPr>
        <xdr:cNvPr id="1" name="3 Rectángulo redondeado"/>
        <xdr:cNvSpPr>
          <a:spLocks/>
        </xdr:cNvSpPr>
      </xdr:nvSpPr>
      <xdr:spPr>
        <a:xfrm>
          <a:off x="790575" y="1600200"/>
          <a:ext cx="1074420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Expedientes, empresas afectadas y beneficiarios de las prestaciones acordadas,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10763250" cy="1076325"/>
    <xdr:sp>
      <xdr:nvSpPr>
        <xdr:cNvPr id="2" name="4 Rectángulo redondeado"/>
        <xdr:cNvSpPr>
          <a:spLocks/>
        </xdr:cNvSpPr>
      </xdr:nvSpPr>
      <xdr:spPr>
        <a:xfrm>
          <a:off x="762000" y="161925"/>
          <a:ext cx="1076325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15</xdr:col>
      <xdr:colOff>752475</xdr:colOff>
      <xdr:row>2</xdr:row>
      <xdr:rowOff>95250</xdr:rowOff>
    </xdr:from>
    <xdr:to>
      <xdr:col>17</xdr:col>
      <xdr:colOff>685800</xdr:colOff>
      <xdr:row>5</xdr:row>
      <xdr:rowOff>38100</xdr:rowOff>
    </xdr:to>
    <xdr:sp>
      <xdr:nvSpPr>
        <xdr:cNvPr id="3" name="5 Pentágono">
          <a:hlinkClick r:id="rId1"/>
        </xdr:cNvPr>
        <xdr:cNvSpPr>
          <a:spLocks/>
        </xdr:cNvSpPr>
      </xdr:nvSpPr>
      <xdr:spPr>
        <a:xfrm flipH="1">
          <a:off x="12182475" y="419100"/>
          <a:ext cx="1457325" cy="428625"/>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8448675" cy="542925"/>
    <xdr:sp>
      <xdr:nvSpPr>
        <xdr:cNvPr id="1" name="1 Rectángulo redondeado"/>
        <xdr:cNvSpPr>
          <a:spLocks/>
        </xdr:cNvSpPr>
      </xdr:nvSpPr>
      <xdr:spPr>
        <a:xfrm>
          <a:off x="790575" y="1600200"/>
          <a:ext cx="844867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los salarios acordados,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8467725" cy="1076325"/>
    <xdr:sp>
      <xdr:nvSpPr>
        <xdr:cNvPr id="2" name="2 Rectángulo redondeado"/>
        <xdr:cNvSpPr>
          <a:spLocks/>
        </xdr:cNvSpPr>
      </xdr:nvSpPr>
      <xdr:spPr>
        <a:xfrm>
          <a:off x="762000" y="161925"/>
          <a:ext cx="84677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11</xdr:col>
      <xdr:colOff>742950</xdr:colOff>
      <xdr:row>2</xdr:row>
      <xdr:rowOff>76200</xdr:rowOff>
    </xdr:from>
    <xdr:to>
      <xdr:col>13</xdr:col>
      <xdr:colOff>676275</xdr:colOff>
      <xdr:row>5</xdr:row>
      <xdr:rowOff>9525</xdr:rowOff>
    </xdr:to>
    <xdr:sp>
      <xdr:nvSpPr>
        <xdr:cNvPr id="3" name="3 Pentágono">
          <a:hlinkClick r:id="rId1"/>
        </xdr:cNvPr>
        <xdr:cNvSpPr>
          <a:spLocks/>
        </xdr:cNvSpPr>
      </xdr:nvSpPr>
      <xdr:spPr>
        <a:xfrm flipH="1">
          <a:off x="9829800" y="400050"/>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mpleo.gob.es/es/Guia/texto/guia_5/contenidos/guia_5_13_3.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7">
    <tabColor theme="6"/>
    <pageSetUpPr fitToPage="1"/>
  </sheetPr>
  <dimension ref="C9:O24"/>
  <sheetViews>
    <sheetView showGridLines="0" tabSelected="1"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8" width="11.421875" style="1" customWidth="1"/>
    <col min="9" max="9" width="22.00390625" style="1" customWidth="1"/>
    <col min="10" max="14" width="11.421875" style="1" customWidth="1"/>
    <col min="15" max="15" width="12.00390625" style="1" customWidth="1"/>
    <col min="16" max="16384" width="11.421875" style="1" customWidth="1"/>
  </cols>
  <sheetData>
    <row r="2" ht="12.75"/>
    <row r="3" ht="12.75"/>
    <row r="4" ht="12.75"/>
    <row r="5" ht="12.75"/>
    <row r="6" ht="12.75"/>
    <row r="7" ht="12.75"/>
    <row r="8" ht="12.75"/>
    <row r="9" ht="19.5" customHeight="1">
      <c r="H9" s="2"/>
    </row>
    <row r="10" spans="4:8" ht="17.25" customHeight="1">
      <c r="D10" s="4"/>
      <c r="E10" s="4"/>
      <c r="F10" s="4"/>
      <c r="H10" s="4"/>
    </row>
    <row r="11" spans="4:6" ht="36" customHeight="1">
      <c r="D11" s="5"/>
      <c r="E11" s="5"/>
      <c r="F11" s="3"/>
    </row>
    <row r="12" ht="39.75" customHeight="1"/>
    <row r="13" spans="3:13" ht="18.75" customHeight="1">
      <c r="C13" s="175" t="s">
        <v>87</v>
      </c>
      <c r="D13" s="176"/>
      <c r="E13" s="176"/>
      <c r="F13" s="176"/>
      <c r="G13" s="176"/>
      <c r="H13" s="176"/>
      <c r="I13" s="176"/>
      <c r="J13" s="176"/>
      <c r="K13" s="176"/>
      <c r="L13" s="176"/>
      <c r="M13" s="177"/>
    </row>
    <row r="14" ht="12" customHeight="1"/>
    <row r="15" spans="3:13" ht="26.25" customHeight="1">
      <c r="C15" s="175" t="s">
        <v>85</v>
      </c>
      <c r="D15" s="176"/>
      <c r="E15" s="176"/>
      <c r="F15" s="176"/>
      <c r="G15" s="176"/>
      <c r="H15" s="176"/>
      <c r="I15" s="176"/>
      <c r="J15" s="176"/>
      <c r="K15" s="176"/>
      <c r="L15" s="176"/>
      <c r="M15" s="177"/>
    </row>
    <row r="16" spans="3:13" ht="26.25" customHeight="1">
      <c r="C16" s="175" t="s">
        <v>86</v>
      </c>
      <c r="D16" s="176"/>
      <c r="E16" s="176"/>
      <c r="F16" s="176"/>
      <c r="G16" s="176"/>
      <c r="H16" s="176"/>
      <c r="I16" s="176"/>
      <c r="J16" s="176"/>
      <c r="K16" s="176"/>
      <c r="L16" s="176"/>
      <c r="M16" s="177"/>
    </row>
    <row r="17" spans="3:13" ht="26.25" customHeight="1">
      <c r="C17" s="175" t="s">
        <v>108</v>
      </c>
      <c r="D17" s="176"/>
      <c r="E17" s="176"/>
      <c r="F17" s="176"/>
      <c r="G17" s="176"/>
      <c r="H17" s="176"/>
      <c r="I17" s="176"/>
      <c r="J17" s="176"/>
      <c r="K17" s="176"/>
      <c r="L17" s="176"/>
      <c r="M17" s="177"/>
    </row>
    <row r="18" spans="3:13" ht="26.25" customHeight="1">
      <c r="C18" s="175" t="s">
        <v>109</v>
      </c>
      <c r="D18" s="176"/>
      <c r="E18" s="176"/>
      <c r="F18" s="176"/>
      <c r="G18" s="176"/>
      <c r="H18" s="176"/>
      <c r="I18" s="176"/>
      <c r="J18" s="176"/>
      <c r="K18" s="176"/>
      <c r="L18" s="176"/>
      <c r="M18" s="177"/>
    </row>
    <row r="19" spans="3:15" ht="26.25" customHeight="1">
      <c r="C19" s="173" t="s">
        <v>130</v>
      </c>
      <c r="D19" s="174"/>
      <c r="E19" s="174"/>
      <c r="F19" s="174"/>
      <c r="G19" s="174"/>
      <c r="H19" s="174"/>
      <c r="I19" s="174"/>
      <c r="J19" s="174"/>
      <c r="K19" s="174"/>
      <c r="L19" s="174"/>
      <c r="M19" s="174"/>
      <c r="N19" s="174"/>
      <c r="O19" s="174"/>
    </row>
    <row r="20" spans="3:14" ht="26.25" customHeight="1">
      <c r="C20" s="167" t="s">
        <v>131</v>
      </c>
      <c r="D20" s="168"/>
      <c r="E20" s="168"/>
      <c r="F20" s="168"/>
      <c r="G20" s="168"/>
      <c r="H20" s="168"/>
      <c r="I20" s="168"/>
      <c r="J20" s="168"/>
      <c r="K20" s="168"/>
      <c r="L20" s="168"/>
      <c r="M20" s="168"/>
      <c r="N20" s="168"/>
    </row>
    <row r="21" spans="3:13" ht="26.25" customHeight="1">
      <c r="C21" s="175" t="s">
        <v>132</v>
      </c>
      <c r="D21" s="176"/>
      <c r="E21" s="176"/>
      <c r="F21" s="176"/>
      <c r="G21" s="176"/>
      <c r="H21" s="176"/>
      <c r="I21" s="176"/>
      <c r="J21" s="176"/>
      <c r="K21" s="176"/>
      <c r="L21" s="176"/>
      <c r="M21" s="177"/>
    </row>
    <row r="22" spans="3:13" ht="26.25" customHeight="1">
      <c r="C22" s="175" t="s">
        <v>133</v>
      </c>
      <c r="D22" s="176"/>
      <c r="E22" s="176"/>
      <c r="F22" s="176"/>
      <c r="G22" s="176"/>
      <c r="H22" s="176"/>
      <c r="I22" s="176"/>
      <c r="J22" s="176"/>
      <c r="K22" s="176"/>
      <c r="L22" s="176"/>
      <c r="M22" s="177"/>
    </row>
    <row r="23" spans="3:13" ht="26.25" customHeight="1">
      <c r="C23" s="175" t="s">
        <v>188</v>
      </c>
      <c r="D23" s="176"/>
      <c r="E23" s="176"/>
      <c r="F23" s="176"/>
      <c r="G23" s="176"/>
      <c r="H23" s="176"/>
      <c r="I23" s="176"/>
      <c r="J23" s="176"/>
      <c r="K23" s="176"/>
      <c r="L23" s="176"/>
      <c r="M23" s="177"/>
    </row>
    <row r="24" spans="3:13" ht="26.25" customHeight="1">
      <c r="C24" s="175" t="s">
        <v>134</v>
      </c>
      <c r="D24" s="176"/>
      <c r="E24" s="176"/>
      <c r="F24" s="176"/>
      <c r="G24" s="176"/>
      <c r="H24" s="176"/>
      <c r="I24" s="176"/>
      <c r="J24" s="176"/>
      <c r="K24" s="176"/>
      <c r="L24" s="176"/>
      <c r="M24" s="177"/>
    </row>
  </sheetData>
  <sheetProtection/>
  <mergeCells count="10">
    <mergeCell ref="C19:O19"/>
    <mergeCell ref="C21:M21"/>
    <mergeCell ref="C22:M22"/>
    <mergeCell ref="C23:M23"/>
    <mergeCell ref="C24:M24"/>
    <mergeCell ref="C13:M13"/>
    <mergeCell ref="C16:M16"/>
    <mergeCell ref="C15:M15"/>
    <mergeCell ref="C17:M17"/>
    <mergeCell ref="C18:M18"/>
  </mergeCells>
  <hyperlinks>
    <hyperlink ref="C16" location="'FGS-2'!A1" display="FGS-2. Beneficiarios e importe de las prestaciones acordadas, según sexo, por tipo de prestación y motivo de solicitud."/>
    <hyperlink ref="C17" location="'FGS-3'!A1" display="FGS-3. Expedientes, empresas afectadas y beneficiarios de las prestaciones acordadas, según sexo, por tamaño de empresa. "/>
    <hyperlink ref="C18" location="'FGS-4'!A1" display="FGS-4. Importe de las prestaciones acordadas, según sexo, por tamaño de empresa."/>
    <hyperlink ref="C19" location="'FGS-5'!A1" display="FGS-5. Expedientes, empresas afectadas, beneficiarios según sexo e importe de las prestaciones acordadas, por sección de actividad económica."/>
    <hyperlink ref="C20" location="'FGS-6'!A1" display="FGS-6 Expedientes, empresas afectadas y beneficiarios de las prestaciones acordadas, según sexo, por comunidad autónoma y provincia."/>
    <hyperlink ref="C21" location="'FGS-7'!A1" display="FGS-7.Importe de los salarios acordados, según sexo, por comunidad autónoma y provincia."/>
    <hyperlink ref="C22" location="'FGS-8'!A1" display="FGS-8.Importe de las indemnizaciones acordadas, según sexo, por comunidad autónoma y provincia."/>
    <hyperlink ref="C23" location="'FGS-9'!A1" display="FGS-9 Importe de los salarios acordados, según motivo de solicitud, por comunidad autónoma y provincia"/>
    <hyperlink ref="C24" location="'FGS-10'!A1" display="FGS-10 Importe de las indemnizaciones acordadas, según motivo de solicitud, por comunidad autónoma y provincia."/>
    <hyperlink ref="C13" location="Fuentes!A1" display="Fuente"/>
    <hyperlink ref="C15:M15" location="'FGS-1'!A1" display="FGS-1. Expedientes, empresas afectadas, beneficiarios e importe de las prestaciones  acordadas, por motivo de solicitud."/>
    <hyperlink ref="C13:M13" location="Fuente!A1" display="Fuente"/>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tabColor theme="6"/>
  </sheetPr>
  <dimension ref="C16:K43"/>
  <sheetViews>
    <sheetView zoomScalePageLayoutView="0" workbookViewId="0" topLeftCell="A1">
      <selection activeCell="A1" sqref="A1"/>
    </sheetView>
  </sheetViews>
  <sheetFormatPr defaultColWidth="11.421875" defaultRowHeight="12.75"/>
  <cols>
    <col min="1" max="16384" width="11.421875" style="33" customWidth="1"/>
  </cols>
  <sheetData>
    <row r="16" spans="3:11" ht="13.5" thickBot="1">
      <c r="C16" s="105"/>
      <c r="D16" s="105"/>
      <c r="E16" s="226" t="s">
        <v>185</v>
      </c>
      <c r="F16" s="227"/>
      <c r="G16" s="227"/>
      <c r="H16" s="227"/>
      <c r="I16" s="227"/>
      <c r="J16" s="228"/>
      <c r="K16" s="54"/>
    </row>
    <row r="17" spans="3:11" ht="13.5" thickBot="1">
      <c r="C17" s="135"/>
      <c r="D17" s="7"/>
      <c r="E17" s="229"/>
      <c r="F17" s="230"/>
      <c r="G17" s="230"/>
      <c r="H17" s="230"/>
      <c r="I17" s="230"/>
      <c r="J17" s="231"/>
      <c r="K17" s="54"/>
    </row>
    <row r="18" spans="3:11" ht="13.5" customHeight="1" thickBot="1">
      <c r="C18" s="135"/>
      <c r="D18" s="8"/>
      <c r="E18" s="233" t="s">
        <v>78</v>
      </c>
      <c r="F18" s="234"/>
      <c r="G18" s="223" t="s">
        <v>9</v>
      </c>
      <c r="H18" s="224"/>
      <c r="I18" s="233" t="s">
        <v>6</v>
      </c>
      <c r="J18" s="245"/>
      <c r="K18" s="101"/>
    </row>
    <row r="19" spans="3:11" ht="18" customHeight="1" thickBot="1">
      <c r="C19" s="135"/>
      <c r="D19" s="9"/>
      <c r="E19" s="82">
        <v>2018</v>
      </c>
      <c r="F19" s="58">
        <v>2019</v>
      </c>
      <c r="G19" s="58">
        <v>2018</v>
      </c>
      <c r="H19" s="58">
        <v>2019</v>
      </c>
      <c r="I19" s="58">
        <v>2018</v>
      </c>
      <c r="J19" s="102">
        <v>2019</v>
      </c>
      <c r="K19" s="128"/>
    </row>
    <row r="20" spans="3:11" ht="13.5" thickBot="1">
      <c r="C20" s="55"/>
      <c r="D20" s="55"/>
      <c r="E20" s="55"/>
      <c r="F20" s="55"/>
      <c r="G20" s="55"/>
      <c r="H20" s="155"/>
      <c r="I20" s="55"/>
      <c r="J20" s="55"/>
      <c r="K20" s="105"/>
    </row>
    <row r="21" spans="3:11" ht="19.5" customHeight="1" thickBot="1">
      <c r="C21" s="206" t="s">
        <v>75</v>
      </c>
      <c r="D21" s="258"/>
      <c r="E21" s="88">
        <v>357349.49269000004</v>
      </c>
      <c r="F21" s="51">
        <f>SUM(F23:F41)</f>
        <v>329437.5950900001</v>
      </c>
      <c r="G21" s="51">
        <v>228845.54865000004</v>
      </c>
      <c r="H21" s="51">
        <f>SUM(H23:H41)</f>
        <v>208291.78966</v>
      </c>
      <c r="I21" s="51">
        <v>122633.45933000003</v>
      </c>
      <c r="J21" s="89">
        <f>SUM(J23:J41)</f>
        <v>116765.77015999999</v>
      </c>
      <c r="K21" s="106"/>
    </row>
    <row r="22" spans="3:10" ht="13.5" thickBot="1">
      <c r="C22" s="68"/>
      <c r="D22" s="90"/>
      <c r="E22" s="91"/>
      <c r="F22" s="91"/>
      <c r="G22" s="91"/>
      <c r="H22" s="91"/>
      <c r="I22" s="91"/>
      <c r="J22" s="92"/>
    </row>
    <row r="23" spans="3:10" ht="13.5" thickBot="1">
      <c r="C23" s="192" t="s">
        <v>13</v>
      </c>
      <c r="D23" s="193"/>
      <c r="E23" s="156">
        <v>39808.132209999996</v>
      </c>
      <c r="F23" s="157">
        <v>35309.354100000004</v>
      </c>
      <c r="G23" s="157">
        <v>26067.04094</v>
      </c>
      <c r="H23" s="157">
        <v>23334.497729999995</v>
      </c>
      <c r="I23" s="157">
        <v>13000.10239</v>
      </c>
      <c r="J23" s="158">
        <v>11585.596099999999</v>
      </c>
    </row>
    <row r="24" spans="3:10" ht="13.5" thickBot="1">
      <c r="C24" s="192" t="s">
        <v>22</v>
      </c>
      <c r="D24" s="193"/>
      <c r="E24" s="156">
        <v>5518.06412</v>
      </c>
      <c r="F24" s="157">
        <v>7633.717610000001</v>
      </c>
      <c r="G24" s="157">
        <v>3574.4454199999996</v>
      </c>
      <c r="H24" s="157">
        <v>5052.37746</v>
      </c>
      <c r="I24" s="157">
        <v>1871.20659</v>
      </c>
      <c r="J24" s="158">
        <v>2480.3483300000003</v>
      </c>
    </row>
    <row r="25" spans="3:10" ht="13.5" thickBot="1">
      <c r="C25" s="192" t="s">
        <v>26</v>
      </c>
      <c r="D25" s="193"/>
      <c r="E25" s="156">
        <v>8195.34158</v>
      </c>
      <c r="F25" s="157">
        <v>8023.52838</v>
      </c>
      <c r="G25" s="157">
        <v>6077.98419</v>
      </c>
      <c r="H25" s="157">
        <v>5855.45533</v>
      </c>
      <c r="I25" s="157">
        <v>2057.00695</v>
      </c>
      <c r="J25" s="158">
        <v>2148.28895</v>
      </c>
    </row>
    <row r="26" spans="3:10" ht="13.5" thickBot="1">
      <c r="C26" s="192" t="s">
        <v>27</v>
      </c>
      <c r="D26" s="193"/>
      <c r="E26" s="156">
        <v>4623.17745</v>
      </c>
      <c r="F26" s="157">
        <v>4821.77337</v>
      </c>
      <c r="G26" s="157">
        <v>2908.86418</v>
      </c>
      <c r="H26" s="157">
        <v>3160.90873</v>
      </c>
      <c r="I26" s="157">
        <v>1550.9533999999999</v>
      </c>
      <c r="J26" s="158">
        <v>1595.66814</v>
      </c>
    </row>
    <row r="27" spans="3:10" ht="13.5" thickBot="1">
      <c r="C27" s="192" t="s">
        <v>28</v>
      </c>
      <c r="D27" s="193"/>
      <c r="E27" s="156">
        <v>10961.71931</v>
      </c>
      <c r="F27" s="157">
        <v>9868.875370000002</v>
      </c>
      <c r="G27" s="157">
        <v>6761.2374199999995</v>
      </c>
      <c r="H27" s="157">
        <v>6569.184429999999</v>
      </c>
      <c r="I27" s="157">
        <v>4066.8845499999998</v>
      </c>
      <c r="J27" s="158">
        <v>3162.0935499999996</v>
      </c>
    </row>
    <row r="28" spans="3:10" ht="13.5" thickBot="1">
      <c r="C28" s="192" t="s">
        <v>31</v>
      </c>
      <c r="D28" s="193"/>
      <c r="E28" s="156">
        <v>2028.3594699999999</v>
      </c>
      <c r="F28" s="157">
        <v>4559.02766</v>
      </c>
      <c r="G28" s="157">
        <v>1387.77627</v>
      </c>
      <c r="H28" s="157">
        <v>2963.41952</v>
      </c>
      <c r="I28" s="157">
        <v>608.7398000000001</v>
      </c>
      <c r="J28" s="158">
        <v>1565.4906799999999</v>
      </c>
    </row>
    <row r="29" spans="3:10" ht="13.5" thickBot="1">
      <c r="C29" s="192" t="s">
        <v>38</v>
      </c>
      <c r="D29" s="193"/>
      <c r="E29" s="156">
        <v>13517.25275</v>
      </c>
      <c r="F29" s="157">
        <v>12920.397680000002</v>
      </c>
      <c r="G29" s="157">
        <v>9232.82547</v>
      </c>
      <c r="H29" s="157">
        <v>8470.139640000001</v>
      </c>
      <c r="I29" s="157">
        <v>4243.60777</v>
      </c>
      <c r="J29" s="158">
        <v>4425.84982</v>
      </c>
    </row>
    <row r="30" spans="3:10" ht="13.5" thickBot="1">
      <c r="C30" s="192" t="s">
        <v>32</v>
      </c>
      <c r="D30" s="193"/>
      <c r="E30" s="156">
        <v>8852.617320000001</v>
      </c>
      <c r="F30" s="157">
        <v>11836.16478</v>
      </c>
      <c r="G30" s="157">
        <v>5756.1225</v>
      </c>
      <c r="H30" s="157">
        <v>8597.056620000001</v>
      </c>
      <c r="I30" s="157">
        <v>2955.4184000000005</v>
      </c>
      <c r="J30" s="158">
        <v>3149.40898</v>
      </c>
    </row>
    <row r="31" spans="3:10" ht="13.5" thickBot="1">
      <c r="C31" s="192" t="s">
        <v>48</v>
      </c>
      <c r="D31" s="193"/>
      <c r="E31" s="156">
        <v>80021.02261000001</v>
      </c>
      <c r="F31" s="157">
        <v>55168.88581000001</v>
      </c>
      <c r="G31" s="157">
        <v>47976.0107</v>
      </c>
      <c r="H31" s="157">
        <v>33082.3439</v>
      </c>
      <c r="I31" s="157">
        <v>30948.582430000002</v>
      </c>
      <c r="J31" s="158">
        <v>19869.218999999997</v>
      </c>
    </row>
    <row r="32" spans="3:10" ht="13.5" thickBot="1">
      <c r="C32" s="192" t="s">
        <v>53</v>
      </c>
      <c r="D32" s="193"/>
      <c r="E32" s="156">
        <v>47494.05147</v>
      </c>
      <c r="F32" s="157">
        <v>36174.96421</v>
      </c>
      <c r="G32" s="157">
        <v>28859.71126</v>
      </c>
      <c r="H32" s="157">
        <v>23001.77266</v>
      </c>
      <c r="I32" s="157">
        <v>18043.54999</v>
      </c>
      <c r="J32" s="158">
        <v>12891.09225</v>
      </c>
    </row>
    <row r="33" spans="3:10" ht="13.5" thickBot="1">
      <c r="C33" s="192" t="s">
        <v>57</v>
      </c>
      <c r="D33" s="193"/>
      <c r="E33" s="156">
        <v>4480.01118</v>
      </c>
      <c r="F33" s="157">
        <v>4040.312</v>
      </c>
      <c r="G33" s="157">
        <v>2927.04808</v>
      </c>
      <c r="H33" s="157">
        <v>2219.61683</v>
      </c>
      <c r="I33" s="157">
        <v>1525.50754</v>
      </c>
      <c r="J33" s="158">
        <v>1820.69517</v>
      </c>
    </row>
    <row r="34" spans="3:10" ht="13.5" thickBot="1">
      <c r="C34" s="192" t="s">
        <v>60</v>
      </c>
      <c r="D34" s="193"/>
      <c r="E34" s="156">
        <v>23606.14086</v>
      </c>
      <c r="F34" s="157">
        <v>24540.858989999997</v>
      </c>
      <c r="G34" s="157">
        <v>15935.601869999999</v>
      </c>
      <c r="H34" s="157">
        <v>13370.538260000001</v>
      </c>
      <c r="I34" s="157">
        <v>7295.30034</v>
      </c>
      <c r="J34" s="158">
        <v>11027.583289999999</v>
      </c>
    </row>
    <row r="35" spans="3:10" ht="13.5" thickBot="1">
      <c r="C35" s="192" t="s">
        <v>65</v>
      </c>
      <c r="D35" s="193"/>
      <c r="E35" s="156">
        <v>75068.1581</v>
      </c>
      <c r="F35" s="157">
        <v>75039.54039</v>
      </c>
      <c r="G35" s="157">
        <v>48978.4755</v>
      </c>
      <c r="H35" s="157">
        <v>48793.82008</v>
      </c>
      <c r="I35" s="157">
        <v>24100.33005</v>
      </c>
      <c r="J35" s="158">
        <v>25582.38161</v>
      </c>
    </row>
    <row r="36" spans="3:10" ht="13.5" thickBot="1">
      <c r="C36" s="192" t="s">
        <v>66</v>
      </c>
      <c r="D36" s="193"/>
      <c r="E36" s="156">
        <v>7828.441519999999</v>
      </c>
      <c r="F36" s="157">
        <v>17943.50597</v>
      </c>
      <c r="G36" s="157">
        <v>5409.39501</v>
      </c>
      <c r="H36" s="157">
        <v>9163.061380000001</v>
      </c>
      <c r="I36" s="157">
        <v>2161.5286</v>
      </c>
      <c r="J36" s="158">
        <v>8650.61235</v>
      </c>
    </row>
    <row r="37" spans="3:10" ht="13.5" thickBot="1">
      <c r="C37" s="192" t="s">
        <v>67</v>
      </c>
      <c r="D37" s="193"/>
      <c r="E37" s="156">
        <v>4071.6796600000002</v>
      </c>
      <c r="F37" s="157">
        <v>3607.62899</v>
      </c>
      <c r="G37" s="157">
        <v>2245.37731</v>
      </c>
      <c r="H37" s="157">
        <v>2494.85904</v>
      </c>
      <c r="I37" s="157">
        <v>1768.72275</v>
      </c>
      <c r="J37" s="158">
        <v>1108.527</v>
      </c>
    </row>
    <row r="38" spans="3:10" ht="13.5" thickBot="1">
      <c r="C38" s="192" t="s">
        <v>68</v>
      </c>
      <c r="D38" s="193"/>
      <c r="E38" s="156">
        <v>20134.30527</v>
      </c>
      <c r="F38" s="157">
        <v>16612.17184</v>
      </c>
      <c r="G38" s="157">
        <v>14051.54933</v>
      </c>
      <c r="H38" s="157">
        <v>11269.490600000001</v>
      </c>
      <c r="I38" s="157">
        <v>5991.08317</v>
      </c>
      <c r="J38" s="158">
        <v>5276.58921</v>
      </c>
    </row>
    <row r="39" spans="3:10" ht="13.5" thickBot="1">
      <c r="C39" s="192" t="s">
        <v>72</v>
      </c>
      <c r="D39" s="193"/>
      <c r="E39" s="156">
        <v>815.23507</v>
      </c>
      <c r="F39" s="157">
        <v>848.60343</v>
      </c>
      <c r="G39" s="157">
        <v>421.63249</v>
      </c>
      <c r="H39" s="157">
        <v>521.81178</v>
      </c>
      <c r="I39" s="157">
        <v>393.60258</v>
      </c>
      <c r="J39" s="158">
        <v>309.47689</v>
      </c>
    </row>
    <row r="40" spans="3:10" ht="13.5" thickBot="1">
      <c r="C40" s="192" t="s">
        <v>73</v>
      </c>
      <c r="D40" s="193"/>
      <c r="E40" s="156">
        <v>142.63573000000002</v>
      </c>
      <c r="F40" s="157">
        <v>228.39139</v>
      </c>
      <c r="G40" s="157">
        <v>100.2605</v>
      </c>
      <c r="H40" s="157">
        <v>146.832</v>
      </c>
      <c r="I40" s="157">
        <v>42.37523</v>
      </c>
      <c r="J40" s="158">
        <v>81.55939</v>
      </c>
    </row>
    <row r="41" spans="3:10" ht="13.5" thickBot="1">
      <c r="C41" s="192" t="s">
        <v>74</v>
      </c>
      <c r="D41" s="193"/>
      <c r="E41" s="156">
        <v>183.14701000000002</v>
      </c>
      <c r="F41" s="157">
        <v>259.89312</v>
      </c>
      <c r="G41" s="157">
        <v>174.19020999999998</v>
      </c>
      <c r="H41" s="157">
        <v>224.60367000000002</v>
      </c>
      <c r="I41" s="157">
        <v>8.9568</v>
      </c>
      <c r="J41" s="158">
        <v>35.289449999999995</v>
      </c>
    </row>
    <row r="43" ht="13.5" thickBot="1">
      <c r="C43" s="159" t="s">
        <v>110</v>
      </c>
    </row>
  </sheetData>
  <sheetProtection/>
  <mergeCells count="24">
    <mergeCell ref="C21:D21"/>
    <mergeCell ref="C23:D23"/>
    <mergeCell ref="C24:D24"/>
    <mergeCell ref="C25:D25"/>
    <mergeCell ref="C26:D26"/>
    <mergeCell ref="C27:D27"/>
    <mergeCell ref="C28:D28"/>
    <mergeCell ref="C40:D40"/>
    <mergeCell ref="C29:D29"/>
    <mergeCell ref="C30:D30"/>
    <mergeCell ref="C31:D31"/>
    <mergeCell ref="C32:D32"/>
    <mergeCell ref="C33:D33"/>
    <mergeCell ref="C34:D34"/>
    <mergeCell ref="C41:D41"/>
    <mergeCell ref="E16:J17"/>
    <mergeCell ref="E18:F18"/>
    <mergeCell ref="G18:H18"/>
    <mergeCell ref="I18:J18"/>
    <mergeCell ref="C35:D35"/>
    <mergeCell ref="C36:D36"/>
    <mergeCell ref="C37:D37"/>
    <mergeCell ref="C38:D38"/>
    <mergeCell ref="C39:D3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6"/>
  </sheetPr>
  <dimension ref="B16:K114"/>
  <sheetViews>
    <sheetView zoomScalePageLayoutView="0" workbookViewId="0" topLeftCell="A1">
      <selection activeCell="A1" sqref="A1"/>
    </sheetView>
  </sheetViews>
  <sheetFormatPr defaultColWidth="11.421875" defaultRowHeight="12.75"/>
  <cols>
    <col min="1" max="4" width="11.421875" style="33" customWidth="1"/>
    <col min="5" max="8" width="11.7109375" style="33" bestFit="1" customWidth="1"/>
    <col min="9" max="10" width="11.57421875" style="33" bestFit="1" customWidth="1"/>
    <col min="11" max="16384" width="11.421875" style="33" customWidth="1"/>
  </cols>
  <sheetData>
    <row r="2" ht="12.75"/>
    <row r="3" ht="12.75"/>
    <row r="4" ht="12.75"/>
    <row r="5" ht="12.75"/>
    <row r="6" ht="12.75"/>
    <row r="7" ht="12.75"/>
    <row r="8" ht="12.75"/>
    <row r="10" ht="12.75"/>
    <row r="11" ht="12.75"/>
    <row r="12" ht="12.75"/>
    <row r="13" ht="12.75"/>
    <row r="14" ht="12.75"/>
    <row r="16" spans="3:11" ht="13.5" thickBot="1">
      <c r="C16" s="105"/>
      <c r="D16" s="105"/>
      <c r="E16" s="226" t="s">
        <v>186</v>
      </c>
      <c r="F16" s="227"/>
      <c r="G16" s="227"/>
      <c r="H16" s="227"/>
      <c r="I16" s="227"/>
      <c r="J16" s="228"/>
      <c r="K16" s="54"/>
    </row>
    <row r="17" spans="3:11" ht="13.5" customHeight="1" thickBot="1">
      <c r="C17" s="135"/>
      <c r="D17" s="7"/>
      <c r="E17" s="229" t="s">
        <v>186</v>
      </c>
      <c r="F17" s="230"/>
      <c r="G17" s="230"/>
      <c r="H17" s="230"/>
      <c r="I17" s="230"/>
      <c r="J17" s="231"/>
      <c r="K17" s="54"/>
    </row>
    <row r="18" spans="3:11" ht="13.5" customHeight="1" thickBot="1">
      <c r="C18" s="135"/>
      <c r="D18" s="8"/>
      <c r="E18" s="259" t="s">
        <v>128</v>
      </c>
      <c r="F18" s="260"/>
      <c r="G18" s="260" t="s">
        <v>12</v>
      </c>
      <c r="H18" s="260"/>
      <c r="I18" s="260" t="s">
        <v>83</v>
      </c>
      <c r="J18" s="260"/>
      <c r="K18" s="54"/>
    </row>
    <row r="19" spans="3:11" ht="13.5" customHeight="1" thickBot="1">
      <c r="C19" s="135"/>
      <c r="D19" s="8"/>
      <c r="E19" s="261"/>
      <c r="F19" s="262"/>
      <c r="G19" s="262"/>
      <c r="H19" s="262"/>
      <c r="I19" s="262"/>
      <c r="J19" s="262"/>
      <c r="K19" s="101"/>
    </row>
    <row r="20" spans="3:11" ht="13.5" thickBot="1">
      <c r="C20" s="135"/>
      <c r="D20" s="9"/>
      <c r="E20" s="82">
        <v>2018</v>
      </c>
      <c r="F20" s="58">
        <v>2019</v>
      </c>
      <c r="G20" s="58">
        <v>2018</v>
      </c>
      <c r="H20" s="58">
        <v>2019</v>
      </c>
      <c r="I20" s="58">
        <v>2018</v>
      </c>
      <c r="J20" s="102">
        <v>2019</v>
      </c>
      <c r="K20" s="128"/>
    </row>
    <row r="21" spans="3:11" ht="13.5" thickBot="1">
      <c r="C21" s="55"/>
      <c r="D21" s="55"/>
      <c r="E21" s="55"/>
      <c r="F21" s="55"/>
      <c r="G21" s="55"/>
      <c r="H21" s="155"/>
      <c r="I21" s="55"/>
      <c r="J21" s="55"/>
      <c r="K21" s="105"/>
    </row>
    <row r="22" spans="3:10" ht="13.5" thickBot="1">
      <c r="C22" s="248" t="s">
        <v>1</v>
      </c>
      <c r="D22" s="249"/>
      <c r="E22" s="99">
        <v>198752.1971</v>
      </c>
      <c r="F22" s="99">
        <f>SUM(F24,F35,F41,F43,F45,F50,F52,F60,F72,F79,F85,F90,F97,F99,F101,F103,F109,F111,F112)</f>
        <v>191539.36391999997</v>
      </c>
      <c r="G22" s="99">
        <v>117760.90457999999</v>
      </c>
      <c r="H22" s="99">
        <f>SUM(H24,H35,H41,H43,H45,H50,H52,H60,H72,H79,H85,H90,H97,H99,H101,H103,H109,H111,H112)</f>
        <v>116801.04804000002</v>
      </c>
      <c r="I22" s="99">
        <v>80989.86296</v>
      </c>
      <c r="J22" s="136">
        <f>SUM(J24,J35,J41,J43,J45,J50,J52,J60,J72,J79,J85,J90,J97,J99,J101,J103,J109,J111,J112)</f>
        <v>74730.80267999998</v>
      </c>
    </row>
    <row r="23" spans="3:10" ht="13.5" thickBot="1">
      <c r="C23" s="47"/>
      <c r="D23" s="109"/>
      <c r="E23" s="138"/>
      <c r="F23" s="138"/>
      <c r="G23" s="138"/>
      <c r="H23" s="138"/>
      <c r="I23" s="138"/>
      <c r="J23" s="138"/>
    </row>
    <row r="24" spans="2:10" ht="13.5" thickBot="1">
      <c r="B24" s="124"/>
      <c r="C24" s="250" t="s">
        <v>13</v>
      </c>
      <c r="D24" s="247"/>
      <c r="E24" s="139">
        <v>26770.33073</v>
      </c>
      <c r="F24" s="139">
        <f>SUM(F26:F33)</f>
        <v>21799.23476</v>
      </c>
      <c r="G24" s="139">
        <v>18988.75727</v>
      </c>
      <c r="H24" s="139">
        <f>SUM(H26:H33)</f>
        <v>16445.602939999997</v>
      </c>
      <c r="I24" s="139">
        <v>7781.57346</v>
      </c>
      <c r="J24" s="139">
        <f>SUM(J26:J33)</f>
        <v>5353.63182</v>
      </c>
    </row>
    <row r="25" spans="3:10" ht="13.5" thickBot="1">
      <c r="C25" s="111"/>
      <c r="D25" s="112"/>
      <c r="E25" s="142"/>
      <c r="F25" s="142"/>
      <c r="G25" s="142"/>
      <c r="H25" s="142"/>
      <c r="I25" s="142"/>
      <c r="J25" s="142"/>
    </row>
    <row r="26" spans="3:10" ht="13.5" thickBot="1">
      <c r="C26" s="192" t="s">
        <v>14</v>
      </c>
      <c r="D26" s="193"/>
      <c r="E26" s="36">
        <v>2211.51608</v>
      </c>
      <c r="F26" s="37">
        <v>2181.67491</v>
      </c>
      <c r="G26" s="37">
        <v>1741.54728</v>
      </c>
      <c r="H26" s="37">
        <v>1627.90989</v>
      </c>
      <c r="I26" s="37">
        <v>469.9688</v>
      </c>
      <c r="J26" s="37">
        <v>553.76502</v>
      </c>
    </row>
    <row r="27" spans="3:10" ht="13.5" thickBot="1">
      <c r="C27" s="192" t="s">
        <v>15</v>
      </c>
      <c r="D27" s="193"/>
      <c r="E27" s="36">
        <v>3156.46162</v>
      </c>
      <c r="F27" s="37">
        <v>1823.2509499999999</v>
      </c>
      <c r="G27" s="37">
        <v>2288.74907</v>
      </c>
      <c r="H27" s="37">
        <v>1634.01855</v>
      </c>
      <c r="I27" s="37">
        <v>867.7125500000001</v>
      </c>
      <c r="J27" s="37">
        <v>189.23239999999998</v>
      </c>
    </row>
    <row r="28" spans="3:10" ht="13.5" thickBot="1">
      <c r="C28" s="192" t="s">
        <v>16</v>
      </c>
      <c r="D28" s="193"/>
      <c r="E28" s="36">
        <v>1765.32947</v>
      </c>
      <c r="F28" s="37">
        <v>1245.70291</v>
      </c>
      <c r="G28" s="37">
        <v>1342.83133</v>
      </c>
      <c r="H28" s="37">
        <v>967.14254</v>
      </c>
      <c r="I28" s="37">
        <v>422.49814000000003</v>
      </c>
      <c r="J28" s="37">
        <v>278.56037</v>
      </c>
    </row>
    <row r="29" spans="3:10" ht="13.5" thickBot="1">
      <c r="C29" s="192" t="s">
        <v>17</v>
      </c>
      <c r="D29" s="193"/>
      <c r="E29" s="36">
        <v>3472.31325</v>
      </c>
      <c r="F29" s="37">
        <v>3107.5605800000003</v>
      </c>
      <c r="G29" s="37">
        <v>2372.27323</v>
      </c>
      <c r="H29" s="37">
        <v>2168.01232</v>
      </c>
      <c r="I29" s="37">
        <v>1100.04002</v>
      </c>
      <c r="J29" s="37">
        <v>939.54826</v>
      </c>
    </row>
    <row r="30" spans="3:10" ht="13.5" thickBot="1">
      <c r="C30" s="192" t="s">
        <v>18</v>
      </c>
      <c r="D30" s="193"/>
      <c r="E30" s="36">
        <v>1722.56032</v>
      </c>
      <c r="F30" s="37">
        <v>1207.3968200000002</v>
      </c>
      <c r="G30" s="37">
        <v>1386.95307</v>
      </c>
      <c r="H30" s="37">
        <v>1020.06486</v>
      </c>
      <c r="I30" s="37">
        <v>335.60725</v>
      </c>
      <c r="J30" s="37">
        <v>187.33195999999998</v>
      </c>
    </row>
    <row r="31" spans="3:10" ht="13.5" thickBot="1">
      <c r="C31" s="192" t="s">
        <v>19</v>
      </c>
      <c r="D31" s="193"/>
      <c r="E31" s="36">
        <v>867.91657</v>
      </c>
      <c r="F31" s="37">
        <v>1154.6671399999998</v>
      </c>
      <c r="G31" s="37">
        <v>795.17764</v>
      </c>
      <c r="H31" s="37">
        <v>919.746</v>
      </c>
      <c r="I31" s="37">
        <v>72.73893</v>
      </c>
      <c r="J31" s="37">
        <v>234.92114</v>
      </c>
    </row>
    <row r="32" spans="3:10" ht="13.5" thickBot="1">
      <c r="C32" s="192" t="s">
        <v>20</v>
      </c>
      <c r="D32" s="193"/>
      <c r="E32" s="36">
        <v>6127.05504</v>
      </c>
      <c r="F32" s="37">
        <v>5519.19833</v>
      </c>
      <c r="G32" s="37">
        <v>4361.54184</v>
      </c>
      <c r="H32" s="37">
        <v>4515.72012</v>
      </c>
      <c r="I32" s="37">
        <v>1765.5131999999999</v>
      </c>
      <c r="J32" s="37">
        <v>1003.47821</v>
      </c>
    </row>
    <row r="33" spans="3:10" ht="13.5" thickBot="1">
      <c r="C33" s="192" t="s">
        <v>21</v>
      </c>
      <c r="D33" s="193"/>
      <c r="E33" s="36">
        <v>7447.17838</v>
      </c>
      <c r="F33" s="37">
        <v>5559.78312</v>
      </c>
      <c r="G33" s="37">
        <v>4699.6838099999995</v>
      </c>
      <c r="H33" s="37">
        <v>3592.98866</v>
      </c>
      <c r="I33" s="37">
        <v>2747.49457</v>
      </c>
      <c r="J33" s="37">
        <v>1966.79446</v>
      </c>
    </row>
    <row r="34" spans="3:10" ht="13.5" thickBot="1">
      <c r="C34" s="114"/>
      <c r="D34" s="115"/>
      <c r="E34" s="145"/>
      <c r="F34" s="146"/>
      <c r="G34" s="147"/>
      <c r="H34" s="148"/>
      <c r="I34" s="146"/>
      <c r="J34" s="148"/>
    </row>
    <row r="35" spans="2:10" ht="13.5" thickBot="1">
      <c r="B35" s="103"/>
      <c r="C35" s="246" t="s">
        <v>22</v>
      </c>
      <c r="D35" s="247"/>
      <c r="E35" s="139">
        <v>4165.93859</v>
      </c>
      <c r="F35" s="139">
        <f>SUM(F37:F39)</f>
        <v>4546.80764</v>
      </c>
      <c r="G35" s="139">
        <v>2803.1166</v>
      </c>
      <c r="H35" s="139">
        <f>SUM(H37:H39)</f>
        <v>3004.31036</v>
      </c>
      <c r="I35" s="139">
        <v>1362.82199</v>
      </c>
      <c r="J35" s="139">
        <f>SUM(J37:J39)</f>
        <v>1542.49728</v>
      </c>
    </row>
    <row r="36" spans="3:10" ht="13.5" thickBot="1">
      <c r="C36" s="114"/>
      <c r="D36" s="115"/>
      <c r="E36" s="146"/>
      <c r="F36" s="149"/>
      <c r="G36" s="149"/>
      <c r="H36" s="149"/>
      <c r="I36" s="149"/>
      <c r="J36" s="150"/>
    </row>
    <row r="37" spans="3:10" ht="13.5" thickBot="1">
      <c r="C37" s="192" t="s">
        <v>23</v>
      </c>
      <c r="D37" s="193"/>
      <c r="E37" s="36">
        <v>283.06264</v>
      </c>
      <c r="F37" s="37">
        <v>540.3330500000001</v>
      </c>
      <c r="G37" s="37">
        <v>224.86096</v>
      </c>
      <c r="H37" s="37">
        <v>279.0858</v>
      </c>
      <c r="I37" s="37">
        <v>58.20168</v>
      </c>
      <c r="J37" s="37">
        <v>261.24725</v>
      </c>
    </row>
    <row r="38" spans="3:10" ht="13.5" thickBot="1">
      <c r="C38" s="192" t="s">
        <v>24</v>
      </c>
      <c r="D38" s="193"/>
      <c r="E38" s="36">
        <v>300.28090999999995</v>
      </c>
      <c r="F38" s="37">
        <v>199.14564000000001</v>
      </c>
      <c r="G38" s="37">
        <v>142.49859</v>
      </c>
      <c r="H38" s="37">
        <v>60.08773</v>
      </c>
      <c r="I38" s="37">
        <v>157.78232</v>
      </c>
      <c r="J38" s="37">
        <v>139.05791</v>
      </c>
    </row>
    <row r="39" spans="3:10" ht="13.5" thickBot="1">
      <c r="C39" s="192" t="s">
        <v>25</v>
      </c>
      <c r="D39" s="193"/>
      <c r="E39" s="36">
        <v>3582.59504</v>
      </c>
      <c r="F39" s="37">
        <v>3807.32895</v>
      </c>
      <c r="G39" s="37">
        <v>2435.7570499999997</v>
      </c>
      <c r="H39" s="37">
        <v>2665.13683</v>
      </c>
      <c r="I39" s="37">
        <v>1146.83799</v>
      </c>
      <c r="J39" s="37">
        <v>1142.1921200000002</v>
      </c>
    </row>
    <row r="40" spans="5:10" ht="13.5" thickBot="1">
      <c r="E40" s="129"/>
      <c r="F40" s="129"/>
      <c r="G40" s="129"/>
      <c r="H40" s="129"/>
      <c r="I40" s="129"/>
      <c r="J40" s="129"/>
    </row>
    <row r="41" spans="2:10" ht="13.5" thickBot="1">
      <c r="B41" s="103"/>
      <c r="C41" s="246" t="s">
        <v>26</v>
      </c>
      <c r="D41" s="247"/>
      <c r="E41" s="139">
        <v>4999.77426</v>
      </c>
      <c r="F41" s="139">
        <f>H41+J41</f>
        <v>4701.12547</v>
      </c>
      <c r="G41" s="139">
        <v>3065.42362</v>
      </c>
      <c r="H41" s="139">
        <v>2965.41494</v>
      </c>
      <c r="I41" s="139">
        <v>1934.3506399999999</v>
      </c>
      <c r="J41" s="139">
        <v>1735.71053</v>
      </c>
    </row>
    <row r="42" spans="5:10" ht="13.5" thickBot="1">
      <c r="E42" s="129"/>
      <c r="F42" s="129"/>
      <c r="G42" s="129"/>
      <c r="H42" s="129"/>
      <c r="I42" s="129"/>
      <c r="J42" s="129"/>
    </row>
    <row r="43" spans="2:10" ht="13.5" thickBot="1">
      <c r="B43" s="103"/>
      <c r="C43" s="246" t="s">
        <v>27</v>
      </c>
      <c r="D43" s="247"/>
      <c r="E43" s="139">
        <v>4202.68667</v>
      </c>
      <c r="F43" s="139">
        <f>H43+J43</f>
        <v>3456.4784500000005</v>
      </c>
      <c r="G43" s="139">
        <v>2300.1027400000003</v>
      </c>
      <c r="H43" s="139">
        <v>1848.0938700000002</v>
      </c>
      <c r="I43" s="139">
        <v>1902.58393</v>
      </c>
      <c r="J43" s="139">
        <v>1608.3845800000001</v>
      </c>
    </row>
    <row r="44" spans="5:10" ht="13.5" thickBot="1">
      <c r="E44" s="129"/>
      <c r="F44" s="129"/>
      <c r="G44" s="129"/>
      <c r="H44" s="129"/>
      <c r="I44" s="129"/>
      <c r="J44" s="129"/>
    </row>
    <row r="45" spans="2:10" ht="13.5" thickBot="1">
      <c r="B45" s="103"/>
      <c r="C45" s="246" t="s">
        <v>28</v>
      </c>
      <c r="D45" s="247"/>
      <c r="E45" s="139">
        <v>9131.61978</v>
      </c>
      <c r="F45" s="139">
        <f>SUM(F47:F48)</f>
        <v>16652.739709999998</v>
      </c>
      <c r="G45" s="139">
        <v>6273.8429</v>
      </c>
      <c r="H45" s="139">
        <f>SUM(H47:H48)</f>
        <v>6386.29126</v>
      </c>
      <c r="I45" s="139">
        <v>2857.77688</v>
      </c>
      <c r="J45" s="139">
        <f>SUM(J47:J48)</f>
        <v>10266.44845</v>
      </c>
    </row>
    <row r="46" spans="5:10" ht="13.5" thickBot="1">
      <c r="E46" s="129"/>
      <c r="F46" s="129"/>
      <c r="G46" s="129"/>
      <c r="H46" s="129"/>
      <c r="I46" s="129"/>
      <c r="J46" s="129"/>
    </row>
    <row r="47" spans="3:10" ht="13.5" thickBot="1">
      <c r="C47" s="192" t="s">
        <v>29</v>
      </c>
      <c r="D47" s="193"/>
      <c r="E47" s="36">
        <v>5242.03874</v>
      </c>
      <c r="F47" s="37">
        <v>13565.30985</v>
      </c>
      <c r="G47" s="37">
        <v>3734.3040499999997</v>
      </c>
      <c r="H47" s="37">
        <v>4360.05619</v>
      </c>
      <c r="I47" s="37">
        <v>1507.73469</v>
      </c>
      <c r="J47" s="37">
        <v>9205.25366</v>
      </c>
    </row>
    <row r="48" spans="3:10" ht="13.5" thickBot="1">
      <c r="C48" s="192" t="s">
        <v>30</v>
      </c>
      <c r="D48" s="193"/>
      <c r="E48" s="36">
        <v>3889.58104</v>
      </c>
      <c r="F48" s="37">
        <v>3087.4298599999997</v>
      </c>
      <c r="G48" s="37">
        <v>2539.53885</v>
      </c>
      <c r="H48" s="37">
        <v>2026.2350700000002</v>
      </c>
      <c r="I48" s="37">
        <v>1350.04219</v>
      </c>
      <c r="J48" s="37">
        <v>1061.19479</v>
      </c>
    </row>
    <row r="49" spans="5:10" ht="13.5" thickBot="1">
      <c r="E49" s="129"/>
      <c r="F49" s="129"/>
      <c r="G49" s="129"/>
      <c r="H49" s="129"/>
      <c r="I49" s="129"/>
      <c r="J49" s="129"/>
    </row>
    <row r="50" spans="2:10" ht="13.5" thickBot="1">
      <c r="B50" s="103"/>
      <c r="C50" s="246" t="s">
        <v>31</v>
      </c>
      <c r="D50" s="247"/>
      <c r="E50" s="139">
        <v>1552.2494199999999</v>
      </c>
      <c r="F50" s="139">
        <f>H50+J50</f>
        <v>2410.95172</v>
      </c>
      <c r="G50" s="139">
        <v>986.7974499999999</v>
      </c>
      <c r="H50" s="139">
        <v>1348.29202</v>
      </c>
      <c r="I50" s="139">
        <v>565.45197</v>
      </c>
      <c r="J50" s="139">
        <v>1062.6597</v>
      </c>
    </row>
    <row r="51" spans="5:10" ht="13.5" thickBot="1">
      <c r="E51" s="129"/>
      <c r="F51" s="129"/>
      <c r="G51" s="129"/>
      <c r="H51" s="129"/>
      <c r="I51" s="129"/>
      <c r="J51" s="129"/>
    </row>
    <row r="52" spans="2:10" ht="13.5" thickBot="1">
      <c r="B52" s="103"/>
      <c r="C52" s="246" t="s">
        <v>32</v>
      </c>
      <c r="D52" s="247"/>
      <c r="E52" s="139">
        <v>5808.110070000001</v>
      </c>
      <c r="F52" s="139">
        <f>SUM(F54:F58)</f>
        <v>7033.41375</v>
      </c>
      <c r="G52" s="139">
        <v>4524.68931</v>
      </c>
      <c r="H52" s="139">
        <f>SUM(H54:H58)</f>
        <v>4385.113450000001</v>
      </c>
      <c r="I52" s="139">
        <v>1283.42076</v>
      </c>
      <c r="J52" s="139">
        <f>SUM(J54:J58)</f>
        <v>2648.3003</v>
      </c>
    </row>
    <row r="53" spans="5:10" ht="13.5" thickBot="1">
      <c r="E53" s="129"/>
      <c r="F53" s="129"/>
      <c r="G53" s="129"/>
      <c r="H53" s="129"/>
      <c r="I53" s="129"/>
      <c r="J53" s="129"/>
    </row>
    <row r="54" spans="3:10" ht="13.5" thickBot="1">
      <c r="C54" s="192" t="s">
        <v>33</v>
      </c>
      <c r="D54" s="193"/>
      <c r="E54" s="36">
        <v>1661.3168400000002</v>
      </c>
      <c r="F54" s="37">
        <v>1802.45543</v>
      </c>
      <c r="G54" s="37">
        <v>1363.17352</v>
      </c>
      <c r="H54" s="37">
        <v>1058.9511200000002</v>
      </c>
      <c r="I54" s="37">
        <v>298.14332</v>
      </c>
      <c r="J54" s="37">
        <v>743.50431</v>
      </c>
    </row>
    <row r="55" spans="3:10" ht="13.5" thickBot="1">
      <c r="C55" s="192" t="s">
        <v>34</v>
      </c>
      <c r="D55" s="193"/>
      <c r="E55" s="36">
        <v>1027.64762</v>
      </c>
      <c r="F55" s="37">
        <v>705.48795</v>
      </c>
      <c r="G55" s="37">
        <v>931.2704100000001</v>
      </c>
      <c r="H55" s="37">
        <v>630.34878</v>
      </c>
      <c r="I55" s="37">
        <v>96.37721</v>
      </c>
      <c r="J55" s="37">
        <v>75.13917</v>
      </c>
    </row>
    <row r="56" spans="3:10" ht="13.5" thickBot="1">
      <c r="C56" s="192" t="s">
        <v>35</v>
      </c>
      <c r="D56" s="193"/>
      <c r="E56" s="36">
        <v>676.9396899999999</v>
      </c>
      <c r="F56" s="37">
        <v>802.08737</v>
      </c>
      <c r="G56" s="37">
        <v>413.14822999999996</v>
      </c>
      <c r="H56" s="37">
        <v>608.31254</v>
      </c>
      <c r="I56" s="37">
        <v>263.79146000000003</v>
      </c>
      <c r="J56" s="37">
        <v>193.77482999999998</v>
      </c>
    </row>
    <row r="57" spans="3:10" ht="13.5" thickBot="1">
      <c r="C57" s="192" t="s">
        <v>36</v>
      </c>
      <c r="D57" s="193"/>
      <c r="E57" s="36">
        <v>516.2322800000001</v>
      </c>
      <c r="F57" s="37">
        <v>730.2390600000001</v>
      </c>
      <c r="G57" s="37">
        <v>333.14041</v>
      </c>
      <c r="H57" s="37">
        <v>387.8422</v>
      </c>
      <c r="I57" s="37">
        <v>183.09187</v>
      </c>
      <c r="J57" s="37">
        <v>342.39686</v>
      </c>
    </row>
    <row r="58" spans="3:10" ht="13.5" thickBot="1">
      <c r="C58" s="192" t="s">
        <v>37</v>
      </c>
      <c r="D58" s="193"/>
      <c r="E58" s="36">
        <v>1925.97364</v>
      </c>
      <c r="F58" s="37">
        <v>2993.14394</v>
      </c>
      <c r="G58" s="37">
        <v>1483.95674</v>
      </c>
      <c r="H58" s="37">
        <v>1699.6588100000001</v>
      </c>
      <c r="I58" s="37">
        <v>442.0169</v>
      </c>
      <c r="J58" s="37">
        <v>1293.4851299999998</v>
      </c>
    </row>
    <row r="59" spans="5:10" ht="13.5" thickBot="1">
      <c r="E59" s="129"/>
      <c r="F59" s="129"/>
      <c r="G59" s="129"/>
      <c r="H59" s="129"/>
      <c r="I59" s="129"/>
      <c r="J59" s="129"/>
    </row>
    <row r="60" spans="2:10" ht="13.5" thickBot="1">
      <c r="B60" s="103"/>
      <c r="C60" s="246" t="s">
        <v>38</v>
      </c>
      <c r="D60" s="247"/>
      <c r="E60" s="139">
        <v>7503.933940000001</v>
      </c>
      <c r="F60" s="139">
        <f>SUM(F62:F70)</f>
        <v>6503.661169999999</v>
      </c>
      <c r="G60" s="139">
        <v>4604.1066</v>
      </c>
      <c r="H60" s="139">
        <f>SUM(H62:H70)</f>
        <v>5120.481699999999</v>
      </c>
      <c r="I60" s="139">
        <v>2899.8273400000003</v>
      </c>
      <c r="J60" s="139">
        <f>SUM(J62:J70)</f>
        <v>1383.1794699999998</v>
      </c>
    </row>
    <row r="61" spans="5:10" ht="13.5" thickBot="1">
      <c r="E61" s="129"/>
      <c r="F61" s="129"/>
      <c r="G61" s="129"/>
      <c r="H61" s="129"/>
      <c r="I61" s="129"/>
      <c r="J61" s="129"/>
    </row>
    <row r="62" spans="3:10" ht="13.5" thickBot="1">
      <c r="C62" s="192" t="s">
        <v>39</v>
      </c>
      <c r="D62" s="193"/>
      <c r="E62" s="36">
        <v>439.16563</v>
      </c>
      <c r="F62" s="37">
        <v>312.61331</v>
      </c>
      <c r="G62" s="37">
        <v>384.7114</v>
      </c>
      <c r="H62" s="37">
        <v>242.04604</v>
      </c>
      <c r="I62" s="37">
        <v>54.45423</v>
      </c>
      <c r="J62" s="37">
        <v>70.56727000000001</v>
      </c>
    </row>
    <row r="63" spans="3:10" ht="13.5" thickBot="1">
      <c r="C63" s="192" t="s">
        <v>40</v>
      </c>
      <c r="D63" s="193"/>
      <c r="E63" s="36">
        <v>745.6587</v>
      </c>
      <c r="F63" s="37">
        <v>495.48548</v>
      </c>
      <c r="G63" s="37">
        <v>489.57604</v>
      </c>
      <c r="H63" s="37">
        <v>465.47454</v>
      </c>
      <c r="I63" s="37">
        <v>256.08266</v>
      </c>
      <c r="J63" s="37">
        <v>30.010939999999998</v>
      </c>
    </row>
    <row r="64" spans="3:10" ht="13.5" thickBot="1">
      <c r="C64" s="192" t="s">
        <v>41</v>
      </c>
      <c r="D64" s="193"/>
      <c r="E64" s="36">
        <v>2075.20102</v>
      </c>
      <c r="F64" s="37">
        <v>2008.9743700000001</v>
      </c>
      <c r="G64" s="37">
        <v>1412.8196</v>
      </c>
      <c r="H64" s="37">
        <v>1553.24158</v>
      </c>
      <c r="I64" s="37">
        <v>662.38142</v>
      </c>
      <c r="J64" s="37">
        <v>455.73278999999997</v>
      </c>
    </row>
    <row r="65" spans="3:10" ht="13.5" thickBot="1">
      <c r="C65" s="192" t="s">
        <v>42</v>
      </c>
      <c r="D65" s="193"/>
      <c r="E65" s="36">
        <v>548.0586999999999</v>
      </c>
      <c r="F65" s="37">
        <v>257.53063000000003</v>
      </c>
      <c r="G65" s="37">
        <v>259.16624</v>
      </c>
      <c r="H65" s="37">
        <v>217.76966000000002</v>
      </c>
      <c r="I65" s="37">
        <v>288.89246</v>
      </c>
      <c r="J65" s="37">
        <v>39.76097</v>
      </c>
    </row>
    <row r="66" spans="3:10" ht="13.5" thickBot="1">
      <c r="C66" s="192" t="s">
        <v>43</v>
      </c>
      <c r="D66" s="193"/>
      <c r="E66" s="36">
        <v>1181.44522</v>
      </c>
      <c r="F66" s="37">
        <v>1139.17407</v>
      </c>
      <c r="G66" s="37">
        <v>663.03767</v>
      </c>
      <c r="H66" s="37">
        <v>983.7802800000001</v>
      </c>
      <c r="I66" s="37">
        <v>518.40755</v>
      </c>
      <c r="J66" s="37">
        <v>155.39379</v>
      </c>
    </row>
    <row r="67" spans="3:10" ht="13.5" thickBot="1">
      <c r="C67" s="192" t="s">
        <v>44</v>
      </c>
      <c r="D67" s="193"/>
      <c r="E67" s="36">
        <v>75.82473</v>
      </c>
      <c r="F67" s="37">
        <v>296.14921000000004</v>
      </c>
      <c r="G67" s="37">
        <v>73.29598</v>
      </c>
      <c r="H67" s="37">
        <v>226.19682999999998</v>
      </c>
      <c r="I67" s="37">
        <v>2.52875</v>
      </c>
      <c r="J67" s="37">
        <v>69.95238</v>
      </c>
    </row>
    <row r="68" spans="3:10" ht="13.5" thickBot="1">
      <c r="C68" s="192" t="s">
        <v>45</v>
      </c>
      <c r="D68" s="193"/>
      <c r="E68" s="36">
        <v>47.29585</v>
      </c>
      <c r="F68" s="37">
        <v>120.31638000000001</v>
      </c>
      <c r="G68" s="37">
        <v>30.203200000000002</v>
      </c>
      <c r="H68" s="37">
        <v>56.30868</v>
      </c>
      <c r="I68" s="37">
        <v>17.092650000000003</v>
      </c>
      <c r="J68" s="37">
        <v>64.0077</v>
      </c>
    </row>
    <row r="69" spans="3:10" ht="13.5" thickBot="1">
      <c r="C69" s="192" t="s">
        <v>46</v>
      </c>
      <c r="D69" s="193"/>
      <c r="E69" s="36">
        <v>1274.1593300000002</v>
      </c>
      <c r="F69" s="37">
        <v>1530.102</v>
      </c>
      <c r="G69" s="37">
        <v>956.88932</v>
      </c>
      <c r="H69" s="37">
        <v>1152.2581599999999</v>
      </c>
      <c r="I69" s="37">
        <v>317.27001</v>
      </c>
      <c r="J69" s="37">
        <v>377.84384</v>
      </c>
    </row>
    <row r="70" spans="3:10" ht="13.5" thickBot="1">
      <c r="C70" s="192" t="s">
        <v>47</v>
      </c>
      <c r="D70" s="193"/>
      <c r="E70" s="36">
        <v>1117.12476</v>
      </c>
      <c r="F70" s="37">
        <v>343.31572</v>
      </c>
      <c r="G70" s="37">
        <v>334.40715</v>
      </c>
      <c r="H70" s="37">
        <v>223.40592999999998</v>
      </c>
      <c r="I70" s="37">
        <v>782.71761</v>
      </c>
      <c r="J70" s="37">
        <v>119.90978999999999</v>
      </c>
    </row>
    <row r="71" spans="5:10" ht="13.5" thickBot="1">
      <c r="E71" s="129"/>
      <c r="F71" s="129"/>
      <c r="G71" s="129"/>
      <c r="H71" s="129"/>
      <c r="I71" s="129"/>
      <c r="J71" s="129"/>
    </row>
    <row r="72" spans="2:10" ht="13.5" thickBot="1">
      <c r="B72" s="103"/>
      <c r="C72" s="246" t="s">
        <v>48</v>
      </c>
      <c r="D72" s="247"/>
      <c r="E72" s="139">
        <v>37745.02398</v>
      </c>
      <c r="F72" s="139">
        <f>SUM(F74:F77)</f>
        <v>34206.88442</v>
      </c>
      <c r="G72" s="139">
        <v>22661.8753</v>
      </c>
      <c r="H72" s="139">
        <f>SUM(H74:H77)</f>
        <v>23526.15647</v>
      </c>
      <c r="I72" s="139">
        <v>15081.71912</v>
      </c>
      <c r="J72" s="139">
        <f>SUM(J74:J77)</f>
        <v>10680.72795</v>
      </c>
    </row>
    <row r="73" spans="5:10" ht="13.5" thickBot="1">
      <c r="E73" s="129"/>
      <c r="F73" s="129"/>
      <c r="G73" s="129"/>
      <c r="H73" s="129"/>
      <c r="I73" s="129"/>
      <c r="J73" s="129"/>
    </row>
    <row r="74" spans="3:10" ht="13.5" thickBot="1">
      <c r="C74" s="192" t="s">
        <v>49</v>
      </c>
      <c r="D74" s="193"/>
      <c r="E74" s="36">
        <v>31791.53707</v>
      </c>
      <c r="F74" s="37">
        <v>28483.552190000002</v>
      </c>
      <c r="G74" s="37">
        <v>18399.65458</v>
      </c>
      <c r="H74" s="37">
        <v>19614.74337</v>
      </c>
      <c r="I74" s="37">
        <v>13390.45293</v>
      </c>
      <c r="J74" s="37">
        <v>8868.80882</v>
      </c>
    </row>
    <row r="75" spans="3:10" ht="13.5" thickBot="1">
      <c r="C75" s="192" t="s">
        <v>50</v>
      </c>
      <c r="D75" s="193"/>
      <c r="E75" s="36">
        <v>2411.76675</v>
      </c>
      <c r="F75" s="37">
        <v>2396.43474</v>
      </c>
      <c r="G75" s="37">
        <v>1828.52722</v>
      </c>
      <c r="H75" s="37">
        <v>1587.67433</v>
      </c>
      <c r="I75" s="37">
        <v>583.2395300000001</v>
      </c>
      <c r="J75" s="37">
        <v>808.76041</v>
      </c>
    </row>
    <row r="76" spans="3:10" ht="13.5" thickBot="1">
      <c r="C76" s="192" t="s">
        <v>51</v>
      </c>
      <c r="D76" s="193"/>
      <c r="E76" s="36">
        <v>859.58007</v>
      </c>
      <c r="F76" s="37">
        <v>483.92</v>
      </c>
      <c r="G76" s="37">
        <v>574.73913</v>
      </c>
      <c r="H76" s="37">
        <v>403.57551</v>
      </c>
      <c r="I76" s="37">
        <v>284.84094</v>
      </c>
      <c r="J76" s="37">
        <v>80.34449000000001</v>
      </c>
    </row>
    <row r="77" spans="3:10" ht="13.5" thickBot="1">
      <c r="C77" s="192" t="s">
        <v>52</v>
      </c>
      <c r="D77" s="193"/>
      <c r="E77" s="36">
        <v>2682.14009</v>
      </c>
      <c r="F77" s="37">
        <v>2842.97749</v>
      </c>
      <c r="G77" s="37">
        <v>1858.9543700000002</v>
      </c>
      <c r="H77" s="37">
        <v>1920.16326</v>
      </c>
      <c r="I77" s="37">
        <v>823.18572</v>
      </c>
      <c r="J77" s="37">
        <v>922.81423</v>
      </c>
    </row>
    <row r="78" spans="5:10" ht="13.5" thickBot="1">
      <c r="E78" s="129"/>
      <c r="F78" s="129"/>
      <c r="G78" s="129"/>
      <c r="H78" s="129"/>
      <c r="I78" s="129"/>
      <c r="J78" s="129"/>
    </row>
    <row r="79" spans="2:10" ht="13.5" thickBot="1">
      <c r="B79" s="103"/>
      <c r="C79" s="246" t="s">
        <v>53</v>
      </c>
      <c r="D79" s="247"/>
      <c r="E79" s="139">
        <v>24209.934629999996</v>
      </c>
      <c r="F79" s="139">
        <f>SUM(F81:F83)</f>
        <v>21679.419029999997</v>
      </c>
      <c r="G79" s="139">
        <v>14885.86935</v>
      </c>
      <c r="H79" s="139">
        <f>SUM(H81:H83)</f>
        <v>14313.915379999999</v>
      </c>
      <c r="I79" s="139">
        <v>9324.06528</v>
      </c>
      <c r="J79" s="139">
        <f>SUM(J81:J83)</f>
        <v>7365.503650000001</v>
      </c>
    </row>
    <row r="80" spans="5:10" ht="13.5" thickBot="1">
      <c r="E80" s="129"/>
      <c r="F80" s="129"/>
      <c r="G80" s="129"/>
      <c r="H80" s="129"/>
      <c r="I80" s="129"/>
      <c r="J80" s="129"/>
    </row>
    <row r="81" spans="3:10" ht="13.5" thickBot="1">
      <c r="C81" s="192" t="s">
        <v>54</v>
      </c>
      <c r="D81" s="193"/>
      <c r="E81" s="36">
        <v>9386.084439999999</v>
      </c>
      <c r="F81" s="37">
        <v>7763.87789</v>
      </c>
      <c r="G81" s="37">
        <v>6705.37133</v>
      </c>
      <c r="H81" s="37">
        <v>5756.5998899999995</v>
      </c>
      <c r="I81" s="37">
        <v>2680.7131099999997</v>
      </c>
      <c r="J81" s="37">
        <v>2007.278</v>
      </c>
    </row>
    <row r="82" spans="3:10" ht="13.5" thickBot="1">
      <c r="C82" s="192" t="s">
        <v>55</v>
      </c>
      <c r="D82" s="193"/>
      <c r="E82" s="36">
        <v>3293.44009</v>
      </c>
      <c r="F82" s="37">
        <v>3092.13786</v>
      </c>
      <c r="G82" s="37">
        <v>1223.03332</v>
      </c>
      <c r="H82" s="37">
        <v>1129.16209</v>
      </c>
      <c r="I82" s="37">
        <v>2070.40677</v>
      </c>
      <c r="J82" s="37">
        <v>1962.97577</v>
      </c>
    </row>
    <row r="83" spans="3:10" ht="13.5" thickBot="1">
      <c r="C83" s="192" t="s">
        <v>56</v>
      </c>
      <c r="D83" s="193"/>
      <c r="E83" s="36">
        <v>11530.4101</v>
      </c>
      <c r="F83" s="37">
        <v>10823.403279999999</v>
      </c>
      <c r="G83" s="37">
        <v>6957.4647</v>
      </c>
      <c r="H83" s="37">
        <v>7428.1534</v>
      </c>
      <c r="I83" s="37">
        <v>4572.9454000000005</v>
      </c>
      <c r="J83" s="37">
        <v>3395.24988</v>
      </c>
    </row>
    <row r="84" spans="5:10" ht="13.5" thickBot="1">
      <c r="E84" s="129"/>
      <c r="F84" s="129"/>
      <c r="G84" s="129"/>
      <c r="H84" s="129"/>
      <c r="I84" s="129"/>
      <c r="J84" s="129"/>
    </row>
    <row r="85" spans="2:10" ht="13.5" thickBot="1">
      <c r="B85" s="103"/>
      <c r="C85" s="246" t="s">
        <v>57</v>
      </c>
      <c r="D85" s="247"/>
      <c r="E85" s="139">
        <v>2626.2073</v>
      </c>
      <c r="F85" s="139">
        <f>H85+J85</f>
        <v>2893.31481</v>
      </c>
      <c r="G85" s="139">
        <v>2041.7593299999999</v>
      </c>
      <c r="H85" s="139">
        <f>SUM(H87:H88)</f>
        <v>1633.06151</v>
      </c>
      <c r="I85" s="139">
        <v>584.44797</v>
      </c>
      <c r="J85" s="139">
        <f>SUM(J87:J88)</f>
        <v>1260.2533</v>
      </c>
    </row>
    <row r="86" spans="5:10" ht="13.5" thickBot="1">
      <c r="E86" s="129"/>
      <c r="F86" s="129"/>
      <c r="G86" s="129"/>
      <c r="H86" s="129"/>
      <c r="I86" s="129"/>
      <c r="J86" s="129"/>
    </row>
    <row r="87" spans="3:10" ht="13.5" thickBot="1">
      <c r="C87" s="192" t="s">
        <v>58</v>
      </c>
      <c r="D87" s="193"/>
      <c r="E87" s="36">
        <v>1912.16587</v>
      </c>
      <c r="F87" s="37">
        <f>H87+J87</f>
        <v>2042.4412900000002</v>
      </c>
      <c r="G87" s="37">
        <v>1400.47334</v>
      </c>
      <c r="H87" s="37">
        <v>1062.3146100000001</v>
      </c>
      <c r="I87" s="37">
        <v>511.69253000000003</v>
      </c>
      <c r="J87" s="37">
        <v>980.1266800000001</v>
      </c>
    </row>
    <row r="88" spans="3:10" ht="13.5" thickBot="1">
      <c r="C88" s="192" t="s">
        <v>59</v>
      </c>
      <c r="D88" s="193"/>
      <c r="E88" s="36">
        <v>714.0414300000001</v>
      </c>
      <c r="F88" s="37">
        <f>H88+J88</f>
        <v>850.87352</v>
      </c>
      <c r="G88" s="37">
        <v>641.28599</v>
      </c>
      <c r="H88" s="37">
        <v>570.7469</v>
      </c>
      <c r="I88" s="37">
        <v>72.75544000000001</v>
      </c>
      <c r="J88" s="37">
        <v>280.12662</v>
      </c>
    </row>
    <row r="89" spans="5:10" ht="13.5" thickBot="1">
      <c r="E89" s="129"/>
      <c r="F89" s="129"/>
      <c r="G89" s="129"/>
      <c r="H89" s="129"/>
      <c r="I89" s="129"/>
      <c r="J89" s="129"/>
    </row>
    <row r="90" spans="2:10" ht="13.5" thickBot="1">
      <c r="B90" s="103"/>
      <c r="C90" s="246" t="s">
        <v>60</v>
      </c>
      <c r="D90" s="247"/>
      <c r="E90" s="139">
        <v>11134.388879999999</v>
      </c>
      <c r="F90" s="139">
        <f>SUM(F92:F95)</f>
        <v>13744.70838</v>
      </c>
      <c r="G90" s="139">
        <v>5333.78603</v>
      </c>
      <c r="H90" s="139">
        <f>SUM(H92:H95)</f>
        <v>7134.99512</v>
      </c>
      <c r="I90" s="139">
        <v>5800.602849999999</v>
      </c>
      <c r="J90" s="139">
        <f>SUM(J92:J95)</f>
        <v>6609.7132599999995</v>
      </c>
    </row>
    <row r="91" spans="5:10" ht="13.5" thickBot="1">
      <c r="E91" s="129"/>
      <c r="F91" s="129"/>
      <c r="G91" s="129"/>
      <c r="H91" s="129"/>
      <c r="I91" s="129"/>
      <c r="J91" s="129"/>
    </row>
    <row r="92" spans="3:10" ht="13.5" thickBot="1">
      <c r="C92" s="192" t="s">
        <v>61</v>
      </c>
      <c r="D92" s="193"/>
      <c r="E92" s="36">
        <v>4524.46987</v>
      </c>
      <c r="F92" s="37">
        <v>7593.03697</v>
      </c>
      <c r="G92" s="37">
        <v>2459.72692</v>
      </c>
      <c r="H92" s="37">
        <v>3950.11644</v>
      </c>
      <c r="I92" s="37">
        <v>2064.74295</v>
      </c>
      <c r="J92" s="37">
        <v>3642.92053</v>
      </c>
    </row>
    <row r="93" spans="3:10" ht="13.5" thickBot="1">
      <c r="C93" s="192" t="s">
        <v>62</v>
      </c>
      <c r="D93" s="193"/>
      <c r="E93" s="36">
        <v>865.80301</v>
      </c>
      <c r="F93" s="37">
        <v>1662.0035500000001</v>
      </c>
      <c r="G93" s="37">
        <v>438.44167</v>
      </c>
      <c r="H93" s="37">
        <v>599.03425</v>
      </c>
      <c r="I93" s="37">
        <v>427.36134000000004</v>
      </c>
      <c r="J93" s="37">
        <v>1062.9693</v>
      </c>
    </row>
    <row r="94" spans="3:10" ht="13.5" thickBot="1">
      <c r="C94" s="192" t="s">
        <v>63</v>
      </c>
      <c r="D94" s="193"/>
      <c r="E94" s="36">
        <v>1251.8716200000001</v>
      </c>
      <c r="F94" s="37">
        <v>1203.7080700000001</v>
      </c>
      <c r="G94" s="37">
        <v>907.93382</v>
      </c>
      <c r="H94" s="37">
        <v>662.09407</v>
      </c>
      <c r="I94" s="37">
        <v>343.9378</v>
      </c>
      <c r="J94" s="37">
        <v>541.614</v>
      </c>
    </row>
    <row r="95" spans="3:10" ht="13.5" thickBot="1">
      <c r="C95" s="192" t="s">
        <v>64</v>
      </c>
      <c r="D95" s="193"/>
      <c r="E95" s="36">
        <v>4492.24438</v>
      </c>
      <c r="F95" s="37">
        <v>3285.95979</v>
      </c>
      <c r="G95" s="37">
        <v>1527.68362</v>
      </c>
      <c r="H95" s="37">
        <v>1923.75036</v>
      </c>
      <c r="I95" s="37">
        <v>2964.56076</v>
      </c>
      <c r="J95" s="37">
        <v>1362.2094299999999</v>
      </c>
    </row>
    <row r="96" spans="5:10" ht="13.5" thickBot="1">
      <c r="E96" s="129"/>
      <c r="F96" s="129"/>
      <c r="G96" s="129"/>
      <c r="H96" s="129"/>
      <c r="I96" s="129"/>
      <c r="J96" s="129"/>
    </row>
    <row r="97" spans="2:10" ht="13.5" thickBot="1">
      <c r="B97" s="103"/>
      <c r="C97" s="246" t="s">
        <v>65</v>
      </c>
      <c r="D97" s="247"/>
      <c r="E97" s="139">
        <v>42176.471840000006</v>
      </c>
      <c r="F97" s="139">
        <v>33884.37002</v>
      </c>
      <c r="G97" s="139">
        <v>20806.27088</v>
      </c>
      <c r="H97" s="139">
        <v>19403.72464</v>
      </c>
      <c r="I97" s="139">
        <v>21370.200960000002</v>
      </c>
      <c r="J97" s="139">
        <v>14473.13218</v>
      </c>
    </row>
    <row r="98" spans="5:10" ht="13.5" thickBot="1">
      <c r="E98" s="129"/>
      <c r="F98" s="129"/>
      <c r="G98" s="129"/>
      <c r="H98" s="129"/>
      <c r="I98" s="129"/>
      <c r="J98" s="129"/>
    </row>
    <row r="99" spans="2:10" ht="13.5" thickBot="1">
      <c r="B99" s="103"/>
      <c r="C99" s="246" t="s">
        <v>66</v>
      </c>
      <c r="D99" s="247"/>
      <c r="E99" s="139">
        <v>4679.768150000001</v>
      </c>
      <c r="F99" s="139">
        <v>6847.63824</v>
      </c>
      <c r="G99" s="139">
        <v>3507.91535</v>
      </c>
      <c r="H99" s="139">
        <v>3686.52551</v>
      </c>
      <c r="I99" s="139">
        <v>1171.8528000000001</v>
      </c>
      <c r="J99" s="139">
        <v>3161.11273</v>
      </c>
    </row>
    <row r="100" spans="5:10" ht="13.5" thickBot="1">
      <c r="E100" s="129"/>
      <c r="F100" s="129"/>
      <c r="G100" s="129"/>
      <c r="H100" s="129"/>
      <c r="I100" s="129"/>
      <c r="J100" s="129"/>
    </row>
    <row r="101" spans="2:10" ht="13.5" thickBot="1">
      <c r="B101" s="103"/>
      <c r="C101" s="246" t="s">
        <v>67</v>
      </c>
      <c r="D101" s="247"/>
      <c r="E101" s="139">
        <v>1479.86806</v>
      </c>
      <c r="F101" s="139">
        <f>H101+J101</f>
        <v>1901.76413</v>
      </c>
      <c r="G101" s="139">
        <v>573.2836</v>
      </c>
      <c r="H101" s="139">
        <v>915.82188</v>
      </c>
      <c r="I101" s="139">
        <v>906.5844599999999</v>
      </c>
      <c r="J101" s="139">
        <v>985.94225</v>
      </c>
    </row>
    <row r="102" spans="5:10" ht="13.5" thickBot="1">
      <c r="E102" s="129"/>
      <c r="F102" s="129"/>
      <c r="G102" s="129"/>
      <c r="H102" s="129"/>
      <c r="I102" s="129"/>
      <c r="J102" s="129"/>
    </row>
    <row r="103" spans="2:10" ht="13.5" thickBot="1">
      <c r="B103" s="103"/>
      <c r="C103" s="246" t="s">
        <v>68</v>
      </c>
      <c r="D103" s="247"/>
      <c r="E103" s="139">
        <v>9808.70305</v>
      </c>
      <c r="F103" s="139">
        <f>H103+J103</f>
        <v>8311.74138</v>
      </c>
      <c r="G103" s="139">
        <v>3862.30037</v>
      </c>
      <c r="H103" s="139">
        <f>SUM(H105:H107)</f>
        <v>3916.58847</v>
      </c>
      <c r="I103" s="139">
        <v>5946.40268</v>
      </c>
      <c r="J103" s="139">
        <f>SUM(J105:J107)</f>
        <v>4395.15291</v>
      </c>
    </row>
    <row r="104" spans="5:10" ht="13.5" thickBot="1">
      <c r="E104" s="129"/>
      <c r="F104" s="129"/>
      <c r="G104" s="129"/>
      <c r="H104" s="129"/>
      <c r="I104" s="129"/>
      <c r="J104" s="129"/>
    </row>
    <row r="105" spans="3:10" ht="13.5" thickBot="1">
      <c r="C105" s="192" t="s">
        <v>69</v>
      </c>
      <c r="D105" s="193"/>
      <c r="E105" s="36">
        <v>934.95779</v>
      </c>
      <c r="F105" s="37">
        <v>968.23206</v>
      </c>
      <c r="G105" s="37">
        <v>593.4935899999999</v>
      </c>
      <c r="H105" s="37">
        <v>287.17889</v>
      </c>
      <c r="I105" s="37">
        <v>341.4642</v>
      </c>
      <c r="J105" s="37">
        <v>681.05317</v>
      </c>
    </row>
    <row r="106" spans="3:10" ht="13.5" thickBot="1">
      <c r="C106" s="192" t="s">
        <v>70</v>
      </c>
      <c r="D106" s="193"/>
      <c r="E106" s="36">
        <v>2912.87929</v>
      </c>
      <c r="F106" s="37">
        <v>1404.63253</v>
      </c>
      <c r="G106" s="37">
        <v>827.99951</v>
      </c>
      <c r="H106" s="37">
        <v>918.3244599999999</v>
      </c>
      <c r="I106" s="37">
        <v>2084.87978</v>
      </c>
      <c r="J106" s="37">
        <v>486.30807</v>
      </c>
    </row>
    <row r="107" spans="3:10" ht="13.5" thickBot="1">
      <c r="C107" s="192" t="s">
        <v>71</v>
      </c>
      <c r="D107" s="193"/>
      <c r="E107" s="36">
        <v>5960.86597</v>
      </c>
      <c r="F107" s="37">
        <v>5938.87679</v>
      </c>
      <c r="G107" s="37">
        <v>2440.8072700000002</v>
      </c>
      <c r="H107" s="37">
        <v>2711.08512</v>
      </c>
      <c r="I107" s="37">
        <v>3520.0587</v>
      </c>
      <c r="J107" s="37">
        <v>3227.79167</v>
      </c>
    </row>
    <row r="108" spans="5:10" ht="13.5" thickBot="1">
      <c r="E108" s="129"/>
      <c r="F108" s="129"/>
      <c r="G108" s="129"/>
      <c r="H108" s="129"/>
      <c r="I108" s="129"/>
      <c r="J108" s="129"/>
    </row>
    <row r="109" spans="2:10" ht="13.5" thickBot="1">
      <c r="B109" s="103"/>
      <c r="C109" s="246" t="s">
        <v>72</v>
      </c>
      <c r="D109" s="247"/>
      <c r="E109" s="139">
        <v>513.40965</v>
      </c>
      <c r="F109" s="139">
        <f>H109+J109</f>
        <v>542.7972</v>
      </c>
      <c r="G109" s="139">
        <v>315.25563</v>
      </c>
      <c r="H109" s="139">
        <v>409.04906</v>
      </c>
      <c r="I109" s="139">
        <v>198.15402</v>
      </c>
      <c r="J109" s="139">
        <v>133.74814</v>
      </c>
    </row>
    <row r="110" spans="5:10" ht="13.5" thickBot="1">
      <c r="E110" s="129"/>
      <c r="F110" s="129"/>
      <c r="G110" s="129"/>
      <c r="H110" s="129"/>
      <c r="I110" s="129"/>
      <c r="J110" s="129"/>
    </row>
    <row r="111" spans="3:10" ht="13.5" thickBot="1">
      <c r="C111" s="192" t="s">
        <v>73</v>
      </c>
      <c r="D111" s="193"/>
      <c r="E111" s="36">
        <v>110.17989999999999</v>
      </c>
      <c r="F111" s="37">
        <f>H111+J111</f>
        <v>148.09858</v>
      </c>
      <c r="G111" s="37">
        <v>99.9335</v>
      </c>
      <c r="H111" s="37">
        <v>148.09858</v>
      </c>
      <c r="I111" s="37">
        <v>10.2464</v>
      </c>
      <c r="J111" s="37">
        <v>0</v>
      </c>
    </row>
    <row r="112" spans="3:10" ht="13.5" thickBot="1">
      <c r="C112" s="192" t="s">
        <v>74</v>
      </c>
      <c r="D112" s="193"/>
      <c r="E112" s="36">
        <v>133.59820000000002</v>
      </c>
      <c r="F112" s="37">
        <f>H112+J112</f>
        <v>274.21506</v>
      </c>
      <c r="G112" s="37">
        <v>125.81875</v>
      </c>
      <c r="H112" s="37">
        <v>209.51088000000001</v>
      </c>
      <c r="I112" s="37">
        <v>7.77945</v>
      </c>
      <c r="J112" s="37">
        <v>64.70418</v>
      </c>
    </row>
    <row r="114" ht="13.5" thickBot="1">
      <c r="C114" s="159" t="s">
        <v>129</v>
      </c>
    </row>
  </sheetData>
  <sheetProtection/>
  <mergeCells count="67">
    <mergeCell ref="C26:D26"/>
    <mergeCell ref="C27:D27"/>
    <mergeCell ref="C28:D28"/>
    <mergeCell ref="C29:D29"/>
    <mergeCell ref="C30:D30"/>
    <mergeCell ref="C54:D54"/>
    <mergeCell ref="C43:D43"/>
    <mergeCell ref="C45:D45"/>
    <mergeCell ref="C48:D48"/>
    <mergeCell ref="C33:D33"/>
    <mergeCell ref="C55:D55"/>
    <mergeCell ref="C56:D56"/>
    <mergeCell ref="C57:D57"/>
    <mergeCell ref="C47:D47"/>
    <mergeCell ref="C31:D31"/>
    <mergeCell ref="C32:D32"/>
    <mergeCell ref="C37:D37"/>
    <mergeCell ref="C38:D38"/>
    <mergeCell ref="C39:D39"/>
    <mergeCell ref="C41:D41"/>
    <mergeCell ref="C66:D66"/>
    <mergeCell ref="C67:D67"/>
    <mergeCell ref="C68:D68"/>
    <mergeCell ref="C69:D69"/>
    <mergeCell ref="C62:D62"/>
    <mergeCell ref="C63:D63"/>
    <mergeCell ref="C64:D64"/>
    <mergeCell ref="C65:D65"/>
    <mergeCell ref="C90:D90"/>
    <mergeCell ref="C74:D74"/>
    <mergeCell ref="C75:D75"/>
    <mergeCell ref="C76:D76"/>
    <mergeCell ref="C81:D81"/>
    <mergeCell ref="C77:D77"/>
    <mergeCell ref="C79:D79"/>
    <mergeCell ref="C82:D82"/>
    <mergeCell ref="C87:D87"/>
    <mergeCell ref="C112:D112"/>
    <mergeCell ref="C50:D50"/>
    <mergeCell ref="C52:D52"/>
    <mergeCell ref="C58:D58"/>
    <mergeCell ref="C60:D60"/>
    <mergeCell ref="C70:D70"/>
    <mergeCell ref="C106:D106"/>
    <mergeCell ref="C92:D92"/>
    <mergeCell ref="C93:D93"/>
    <mergeCell ref="C94:D94"/>
    <mergeCell ref="E16:J17"/>
    <mergeCell ref="C101:D101"/>
    <mergeCell ref="C103:D103"/>
    <mergeCell ref="C22:D22"/>
    <mergeCell ref="C24:D24"/>
    <mergeCell ref="C83:D83"/>
    <mergeCell ref="C85:D85"/>
    <mergeCell ref="C95:D95"/>
    <mergeCell ref="C97:D97"/>
    <mergeCell ref="C99:D99"/>
    <mergeCell ref="C35:D35"/>
    <mergeCell ref="C72:D72"/>
    <mergeCell ref="C111:D111"/>
    <mergeCell ref="E18:F19"/>
    <mergeCell ref="G18:H19"/>
    <mergeCell ref="I18:J19"/>
    <mergeCell ref="C107:D107"/>
    <mergeCell ref="C109:D109"/>
    <mergeCell ref="C105:D105"/>
    <mergeCell ref="C88:D8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theme="6"/>
  </sheetPr>
  <dimension ref="B16:M113"/>
  <sheetViews>
    <sheetView zoomScalePageLayoutView="0" workbookViewId="0" topLeftCell="A1">
      <selection activeCell="A1" sqref="A1"/>
    </sheetView>
  </sheetViews>
  <sheetFormatPr defaultColWidth="11.421875" defaultRowHeight="12.75"/>
  <cols>
    <col min="1" max="16384" width="11.421875" style="33" customWidth="1"/>
  </cols>
  <sheetData>
    <row r="16" spans="5:12" ht="13.5" thickBot="1">
      <c r="E16" s="42"/>
      <c r="F16" s="42"/>
      <c r="G16" s="42"/>
      <c r="H16" s="42"/>
      <c r="I16" s="42"/>
      <c r="J16" s="42"/>
      <c r="K16" s="42"/>
      <c r="L16" s="42"/>
    </row>
    <row r="17" spans="3:12" ht="13.5" customHeight="1" thickBot="1">
      <c r="C17" s="10"/>
      <c r="D17" s="10"/>
      <c r="E17" s="188" t="s">
        <v>187</v>
      </c>
      <c r="F17" s="188"/>
      <c r="G17" s="188"/>
      <c r="H17" s="188"/>
      <c r="I17" s="188"/>
      <c r="J17" s="188"/>
      <c r="K17" s="188"/>
      <c r="L17" s="188"/>
    </row>
    <row r="18" spans="3:12" ht="13.5" thickBot="1">
      <c r="C18" s="11"/>
      <c r="D18" s="11"/>
      <c r="E18" s="188"/>
      <c r="F18" s="188"/>
      <c r="G18" s="188"/>
      <c r="H18" s="188"/>
      <c r="I18" s="188"/>
      <c r="J18" s="188"/>
      <c r="K18" s="188"/>
      <c r="L18" s="188"/>
    </row>
    <row r="19" spans="5:12" ht="13.5" customHeight="1" thickBot="1">
      <c r="E19" s="264" t="s">
        <v>11</v>
      </c>
      <c r="F19" s="264"/>
      <c r="G19" s="263" t="s">
        <v>10</v>
      </c>
      <c r="H19" s="263"/>
      <c r="I19" s="263"/>
      <c r="J19" s="263"/>
      <c r="K19" s="269" t="s">
        <v>84</v>
      </c>
      <c r="L19" s="270"/>
    </row>
    <row r="20" spans="5:12" ht="13.5" customHeight="1" thickBot="1">
      <c r="E20" s="265"/>
      <c r="F20" s="265"/>
      <c r="G20" s="266" t="s">
        <v>12</v>
      </c>
      <c r="H20" s="267"/>
      <c r="I20" s="267" t="s">
        <v>83</v>
      </c>
      <c r="J20" s="268"/>
      <c r="K20" s="271"/>
      <c r="L20" s="272"/>
    </row>
    <row r="21" spans="3:12" ht="13.5" thickBot="1">
      <c r="C21" s="10"/>
      <c r="D21" s="10"/>
      <c r="E21" s="82">
        <v>2018</v>
      </c>
      <c r="F21" s="58">
        <v>2019</v>
      </c>
      <c r="G21" s="58">
        <v>2018</v>
      </c>
      <c r="H21" s="58">
        <v>2019</v>
      </c>
      <c r="I21" s="58">
        <v>2018</v>
      </c>
      <c r="J21" s="102">
        <v>2019</v>
      </c>
      <c r="K21" s="82">
        <v>2018</v>
      </c>
      <c r="L21" s="58">
        <v>2019</v>
      </c>
    </row>
    <row r="22" spans="3:12" ht="13.5" thickBot="1">
      <c r="C22" s="11"/>
      <c r="D22" s="11"/>
      <c r="E22" s="55"/>
      <c r="F22" s="55"/>
      <c r="G22" s="55"/>
      <c r="H22" s="155"/>
      <c r="I22" s="55"/>
      <c r="J22" s="55"/>
      <c r="K22" s="55"/>
      <c r="L22" s="55"/>
    </row>
    <row r="23" spans="3:13" ht="13.5" thickBot="1">
      <c r="C23" s="248" t="s">
        <v>1</v>
      </c>
      <c r="D23" s="249"/>
      <c r="E23" s="99">
        <v>357349.49269000004</v>
      </c>
      <c r="F23" s="99">
        <f>SUM(F25,F36,F42,F44,F46,F51,F53,F61,F73,F80,F86,F91,F98,F100,F102,F104,F110,F112,F113)</f>
        <v>329437.5950900001</v>
      </c>
      <c r="G23" s="99">
        <v>164534.74925999998</v>
      </c>
      <c r="H23" s="99">
        <f>SUM(H25,H36,H42,H44,H46,H51,H53,H61,H73,H80,H86,H91,H98,H100,H102,H104,H110,H112,H113)</f>
        <v>150398.45897</v>
      </c>
      <c r="I23" s="99">
        <v>192031.37212999997</v>
      </c>
      <c r="J23" s="136">
        <f>SUM(J25,J36,J42,J44,J46,J51,J53,J61,J73,J80,J86,J91,J98,J100,J102,J104,J110,J112,J113)</f>
        <v>178599.99801</v>
      </c>
      <c r="K23" s="99">
        <v>783.3713</v>
      </c>
      <c r="L23" s="136">
        <f>SUM(L25,L36,L42,L44,L46,L51,L53,L61,L73,L80,L86,L91,L98,L100,L102,L104,L110,L112,L113)</f>
        <v>439.1381100000001</v>
      </c>
      <c r="M23" s="106"/>
    </row>
    <row r="24" spans="3:13" ht="13.5" thickBot="1">
      <c r="C24" s="47"/>
      <c r="D24" s="109"/>
      <c r="E24" s="138"/>
      <c r="F24" s="138"/>
      <c r="G24" s="138"/>
      <c r="H24" s="138"/>
      <c r="I24" s="138"/>
      <c r="J24" s="138"/>
      <c r="K24" s="138"/>
      <c r="L24" s="138"/>
      <c r="M24" s="105"/>
    </row>
    <row r="25" spans="2:13" ht="13.5" thickBot="1">
      <c r="B25" s="124"/>
      <c r="C25" s="250" t="s">
        <v>13</v>
      </c>
      <c r="D25" s="247"/>
      <c r="E25" s="139">
        <v>39808.132209999996</v>
      </c>
      <c r="F25" s="139">
        <f>SUM(H25,J25,L25)</f>
        <v>35309.354100000004</v>
      </c>
      <c r="G25" s="139">
        <v>24852.76551</v>
      </c>
      <c r="H25" s="139">
        <f>SUM(H27:H34)</f>
        <v>21922.28373</v>
      </c>
      <c r="I25" s="139">
        <v>14724.03334</v>
      </c>
      <c r="J25" s="139">
        <f>SUM(J27:J34)</f>
        <v>13347.70149</v>
      </c>
      <c r="K25" s="139">
        <v>231.33336</v>
      </c>
      <c r="L25" s="139">
        <f>SUM(L27:L34)</f>
        <v>39.36888</v>
      </c>
      <c r="M25" s="123"/>
    </row>
    <row r="26" spans="3:13" ht="13.5" thickBot="1">
      <c r="C26" s="111"/>
      <c r="D26" s="112"/>
      <c r="E26" s="142"/>
      <c r="F26" s="142"/>
      <c r="G26" s="142"/>
      <c r="H26" s="142"/>
      <c r="I26" s="142"/>
      <c r="J26" s="142"/>
      <c r="K26" s="142"/>
      <c r="L26" s="142"/>
      <c r="M26" s="105"/>
    </row>
    <row r="27" spans="3:12" ht="13.5" thickBot="1">
      <c r="C27" s="192" t="s">
        <v>14</v>
      </c>
      <c r="D27" s="193"/>
      <c r="E27" s="36">
        <v>3016.49589</v>
      </c>
      <c r="F27" s="37">
        <f aca="true" t="shared" si="0" ref="F27:F34">SUM(H27,J27,L27)</f>
        <v>5665.443880000001</v>
      </c>
      <c r="G27" s="37">
        <v>1955.98047</v>
      </c>
      <c r="H27" s="37">
        <v>2290.32582</v>
      </c>
      <c r="I27" s="37">
        <v>1055.60878</v>
      </c>
      <c r="J27" s="37">
        <v>3375.1180600000002</v>
      </c>
      <c r="K27" s="37">
        <v>4.90664</v>
      </c>
      <c r="L27" s="37">
        <v>0</v>
      </c>
    </row>
    <row r="28" spans="3:12" ht="13.5" thickBot="1">
      <c r="C28" s="192" t="s">
        <v>15</v>
      </c>
      <c r="D28" s="193"/>
      <c r="E28" s="36">
        <v>4916.31131</v>
      </c>
      <c r="F28" s="37">
        <f t="shared" si="0"/>
        <v>2504.6845699999994</v>
      </c>
      <c r="G28" s="37">
        <v>3434.22298</v>
      </c>
      <c r="H28" s="37">
        <v>2170.8945099999996</v>
      </c>
      <c r="I28" s="37">
        <v>1474.33879</v>
      </c>
      <c r="J28" s="37">
        <v>333.79006</v>
      </c>
      <c r="K28" s="37">
        <v>7.74954</v>
      </c>
      <c r="L28" s="37">
        <v>0</v>
      </c>
    </row>
    <row r="29" spans="3:12" ht="13.5" thickBot="1">
      <c r="C29" s="192" t="s">
        <v>16</v>
      </c>
      <c r="D29" s="193"/>
      <c r="E29" s="36">
        <v>2741.8401</v>
      </c>
      <c r="F29" s="37">
        <f t="shared" si="0"/>
        <v>3142.98767</v>
      </c>
      <c r="G29" s="37">
        <v>2020.02484</v>
      </c>
      <c r="H29" s="37">
        <v>1530.37015</v>
      </c>
      <c r="I29" s="37">
        <v>721.81526</v>
      </c>
      <c r="J29" s="37">
        <v>1612.61752</v>
      </c>
      <c r="K29" s="37">
        <v>0</v>
      </c>
      <c r="L29" s="37">
        <v>0</v>
      </c>
    </row>
    <row r="30" spans="3:12" ht="13.5" thickBot="1">
      <c r="C30" s="192" t="s">
        <v>17</v>
      </c>
      <c r="D30" s="193"/>
      <c r="E30" s="36">
        <v>3911.8686</v>
      </c>
      <c r="F30" s="37">
        <f t="shared" si="0"/>
        <v>4035.0754699999998</v>
      </c>
      <c r="G30" s="37">
        <v>2160.82478</v>
      </c>
      <c r="H30" s="37">
        <v>2733.02882</v>
      </c>
      <c r="I30" s="37">
        <v>1741.01935</v>
      </c>
      <c r="J30" s="37">
        <v>1302.04665</v>
      </c>
      <c r="K30" s="37">
        <v>10.024469999999999</v>
      </c>
      <c r="L30" s="37">
        <v>0</v>
      </c>
    </row>
    <row r="31" spans="3:12" ht="13.5" thickBot="1">
      <c r="C31" s="192" t="s">
        <v>18</v>
      </c>
      <c r="D31" s="193"/>
      <c r="E31" s="36">
        <v>2200.75213</v>
      </c>
      <c r="F31" s="37">
        <f t="shared" si="0"/>
        <v>1738.76978</v>
      </c>
      <c r="G31" s="37">
        <v>1781.9348799999998</v>
      </c>
      <c r="H31" s="37">
        <v>1499.40815</v>
      </c>
      <c r="I31" s="37">
        <v>408.32316</v>
      </c>
      <c r="J31" s="37">
        <v>235.58835000000002</v>
      </c>
      <c r="K31" s="37">
        <v>10.49409</v>
      </c>
      <c r="L31" s="37">
        <v>3.77328</v>
      </c>
    </row>
    <row r="32" spans="3:12" ht="13.5" thickBot="1">
      <c r="C32" s="192" t="s">
        <v>19</v>
      </c>
      <c r="D32" s="193"/>
      <c r="E32" s="36">
        <v>1785.67801</v>
      </c>
      <c r="F32" s="37">
        <f t="shared" si="0"/>
        <v>2325.54732</v>
      </c>
      <c r="G32" s="37">
        <v>1237.79958</v>
      </c>
      <c r="H32" s="37">
        <v>1654.39525</v>
      </c>
      <c r="I32" s="37">
        <v>546.82808</v>
      </c>
      <c r="J32" s="37">
        <v>671.15207</v>
      </c>
      <c r="K32" s="37">
        <v>1.05035</v>
      </c>
      <c r="L32" s="37">
        <v>0</v>
      </c>
    </row>
    <row r="33" spans="3:12" ht="13.5" thickBot="1">
      <c r="C33" s="192" t="s">
        <v>20</v>
      </c>
      <c r="D33" s="193"/>
      <c r="E33" s="36">
        <v>7269.645610000001</v>
      </c>
      <c r="F33" s="37">
        <f t="shared" si="0"/>
        <v>6683.934669999999</v>
      </c>
      <c r="G33" s="37">
        <v>4287.232150000001</v>
      </c>
      <c r="H33" s="37">
        <v>4628.920679999999</v>
      </c>
      <c r="I33" s="37">
        <v>2975.10032</v>
      </c>
      <c r="J33" s="37">
        <v>2055.01399</v>
      </c>
      <c r="K33" s="37">
        <v>7.313140000000001</v>
      </c>
      <c r="L33" s="37">
        <v>0</v>
      </c>
    </row>
    <row r="34" spans="3:12" ht="13.5" thickBot="1">
      <c r="C34" s="192" t="s">
        <v>21</v>
      </c>
      <c r="D34" s="193"/>
      <c r="E34" s="36">
        <v>13965.54056</v>
      </c>
      <c r="F34" s="37">
        <f t="shared" si="0"/>
        <v>9212.91074</v>
      </c>
      <c r="G34" s="37">
        <v>7974.74583</v>
      </c>
      <c r="H34" s="37">
        <v>5414.94035</v>
      </c>
      <c r="I34" s="37">
        <v>5800.999599999999</v>
      </c>
      <c r="J34" s="37">
        <v>3762.37479</v>
      </c>
      <c r="K34" s="37">
        <v>189.79513</v>
      </c>
      <c r="L34" s="37">
        <v>35.5956</v>
      </c>
    </row>
    <row r="35" spans="3:12" ht="13.5" thickBot="1">
      <c r="C35" s="114"/>
      <c r="D35" s="115"/>
      <c r="E35" s="145"/>
      <c r="F35" s="146"/>
      <c r="G35" s="147"/>
      <c r="H35" s="148"/>
      <c r="I35" s="146"/>
      <c r="J35" s="148"/>
      <c r="K35" s="146"/>
      <c r="L35" s="148"/>
    </row>
    <row r="36" spans="2:13" ht="13.5" thickBot="1">
      <c r="B36" s="103"/>
      <c r="C36" s="246" t="s">
        <v>22</v>
      </c>
      <c r="D36" s="247"/>
      <c r="E36" s="139">
        <v>5518.06412</v>
      </c>
      <c r="F36" s="139">
        <f>SUM(H36,J36,L36)</f>
        <v>7633.717610000001</v>
      </c>
      <c r="G36" s="139">
        <v>3127.83683</v>
      </c>
      <c r="H36" s="139">
        <f>SUM(H38:H40)</f>
        <v>4170.84947</v>
      </c>
      <c r="I36" s="139">
        <v>2390.22729</v>
      </c>
      <c r="J36" s="139">
        <f>SUM(J38:J40)</f>
        <v>3455.7527700000005</v>
      </c>
      <c r="K36" s="139">
        <v>0</v>
      </c>
      <c r="L36" s="139">
        <f>SUM(L38:L40)</f>
        <v>7.1153699999999995</v>
      </c>
      <c r="M36" s="122"/>
    </row>
    <row r="37" spans="3:12" ht="13.5" thickBot="1">
      <c r="C37" s="114"/>
      <c r="D37" s="115"/>
      <c r="E37" s="146"/>
      <c r="F37" s="149"/>
      <c r="G37" s="149"/>
      <c r="H37" s="149"/>
      <c r="I37" s="149"/>
      <c r="J37" s="150"/>
      <c r="K37" s="149"/>
      <c r="L37" s="150"/>
    </row>
    <row r="38" spans="3:12" ht="13.5" thickBot="1">
      <c r="C38" s="192" t="s">
        <v>23</v>
      </c>
      <c r="D38" s="193"/>
      <c r="E38" s="36">
        <v>362.39489000000003</v>
      </c>
      <c r="F38" s="37">
        <f>SUM(H38,J38,L38)</f>
        <v>1065.43994</v>
      </c>
      <c r="G38" s="37">
        <v>232.92565</v>
      </c>
      <c r="H38" s="37">
        <v>558.20499</v>
      </c>
      <c r="I38" s="37">
        <v>129.46924</v>
      </c>
      <c r="J38" s="37">
        <v>507.23495</v>
      </c>
      <c r="K38" s="37">
        <v>0</v>
      </c>
      <c r="L38" s="37">
        <v>0</v>
      </c>
    </row>
    <row r="39" spans="3:12" ht="13.5" thickBot="1">
      <c r="C39" s="192" t="s">
        <v>24</v>
      </c>
      <c r="D39" s="193"/>
      <c r="E39" s="36">
        <v>561.9253</v>
      </c>
      <c r="F39" s="37">
        <f>SUM(H39,J39,L39)</f>
        <v>155.61302</v>
      </c>
      <c r="G39" s="37">
        <v>136.30845000000002</v>
      </c>
      <c r="H39" s="37">
        <v>68.13567</v>
      </c>
      <c r="I39" s="37">
        <v>425.61685</v>
      </c>
      <c r="J39" s="37">
        <v>87.47735</v>
      </c>
      <c r="K39" s="37">
        <v>0</v>
      </c>
      <c r="L39" s="37">
        <v>0</v>
      </c>
    </row>
    <row r="40" spans="3:12" ht="13.5" thickBot="1">
      <c r="C40" s="192" t="s">
        <v>25</v>
      </c>
      <c r="D40" s="193"/>
      <c r="E40" s="36">
        <v>4593.743930000001</v>
      </c>
      <c r="F40" s="37">
        <f>SUM(H40,J40,L40)</f>
        <v>6412.6646500000015</v>
      </c>
      <c r="G40" s="37">
        <v>2758.60273</v>
      </c>
      <c r="H40" s="37">
        <v>3544.5088100000003</v>
      </c>
      <c r="I40" s="37">
        <v>1835.1412</v>
      </c>
      <c r="J40" s="37">
        <v>2861.0404700000004</v>
      </c>
      <c r="K40" s="37">
        <v>0</v>
      </c>
      <c r="L40" s="37">
        <v>7.1153699999999995</v>
      </c>
    </row>
    <row r="41" spans="5:12" ht="13.5" thickBot="1">
      <c r="E41" s="129"/>
      <c r="F41" s="129"/>
      <c r="G41" s="129"/>
      <c r="H41" s="129"/>
      <c r="I41" s="129"/>
      <c r="J41" s="129"/>
      <c r="K41" s="129"/>
      <c r="L41" s="129"/>
    </row>
    <row r="42" spans="2:13" ht="13.5" thickBot="1">
      <c r="B42" s="103"/>
      <c r="C42" s="246" t="s">
        <v>26</v>
      </c>
      <c r="D42" s="247"/>
      <c r="E42" s="139">
        <v>8195.34158</v>
      </c>
      <c r="F42" s="139">
        <f>SUM(H42,J42,L42)</f>
        <v>8023.528380000001</v>
      </c>
      <c r="G42" s="139">
        <v>4081.65787</v>
      </c>
      <c r="H42" s="139">
        <v>3308.16667</v>
      </c>
      <c r="I42" s="139">
        <v>4082.26771</v>
      </c>
      <c r="J42" s="139">
        <v>4471.9519</v>
      </c>
      <c r="K42" s="139">
        <v>31.416</v>
      </c>
      <c r="L42" s="139">
        <v>243.40981</v>
      </c>
      <c r="M42" s="122"/>
    </row>
    <row r="43" spans="5:12" ht="13.5" thickBot="1">
      <c r="E43" s="129"/>
      <c r="F43" s="129"/>
      <c r="G43" s="129"/>
      <c r="H43" s="129"/>
      <c r="I43" s="129"/>
      <c r="J43" s="129"/>
      <c r="K43" s="129"/>
      <c r="L43" s="129"/>
    </row>
    <row r="44" spans="2:13" ht="13.5" thickBot="1">
      <c r="B44" s="103"/>
      <c r="C44" s="246" t="s">
        <v>27</v>
      </c>
      <c r="D44" s="247"/>
      <c r="E44" s="139">
        <v>4623.17745</v>
      </c>
      <c r="F44" s="139">
        <f>SUM(H44,J44,L44)</f>
        <v>4821.77337</v>
      </c>
      <c r="G44" s="139">
        <v>2426.0606000000002</v>
      </c>
      <c r="H44" s="139">
        <v>2148.67627</v>
      </c>
      <c r="I44" s="139">
        <v>2195.3803399999997</v>
      </c>
      <c r="J44" s="139">
        <v>2671.2034900000003</v>
      </c>
      <c r="K44" s="139">
        <v>1.73651</v>
      </c>
      <c r="L44" s="139">
        <v>1.8936099999999998</v>
      </c>
      <c r="M44" s="122"/>
    </row>
    <row r="45" spans="5:12" ht="13.5" thickBot="1">
      <c r="E45" s="129"/>
      <c r="F45" s="129"/>
      <c r="G45" s="129"/>
      <c r="H45" s="129"/>
      <c r="I45" s="129"/>
      <c r="J45" s="129"/>
      <c r="K45" s="129"/>
      <c r="L45" s="129"/>
    </row>
    <row r="46" spans="2:13" ht="13.5" thickBot="1">
      <c r="B46" s="103"/>
      <c r="C46" s="246" t="s">
        <v>28</v>
      </c>
      <c r="D46" s="247"/>
      <c r="E46" s="139">
        <v>10961.719309999999</v>
      </c>
      <c r="F46" s="139">
        <f>SUM(H46,J46,L46)</f>
        <v>9868.87537</v>
      </c>
      <c r="G46" s="139">
        <v>6599.10989</v>
      </c>
      <c r="H46" s="139">
        <f>SUM(H48:H49)</f>
        <v>6080.73431</v>
      </c>
      <c r="I46" s="139">
        <v>4280.93811</v>
      </c>
      <c r="J46" s="139">
        <f>SUM(J48:J49)</f>
        <v>3788.14106</v>
      </c>
      <c r="K46" s="139">
        <v>81.67130999999999</v>
      </c>
      <c r="L46" s="139">
        <f>SUM(L48:L49)</f>
        <v>0</v>
      </c>
      <c r="M46" s="122"/>
    </row>
    <row r="47" spans="5:12" ht="13.5" thickBot="1">
      <c r="E47" s="129"/>
      <c r="F47" s="129"/>
      <c r="G47" s="129"/>
      <c r="H47" s="129"/>
      <c r="I47" s="129"/>
      <c r="J47" s="129"/>
      <c r="K47" s="129"/>
      <c r="L47" s="129"/>
    </row>
    <row r="48" spans="3:12" ht="13.5" thickBot="1">
      <c r="C48" s="192" t="s">
        <v>29</v>
      </c>
      <c r="D48" s="193"/>
      <c r="E48" s="36">
        <v>5436.54326</v>
      </c>
      <c r="F48" s="37">
        <f>SUM(H48,J48,L48)</f>
        <v>6348.96363</v>
      </c>
      <c r="G48" s="37">
        <v>3396.8841</v>
      </c>
      <c r="H48" s="37">
        <v>3898.09336</v>
      </c>
      <c r="I48" s="37">
        <v>1961.54603</v>
      </c>
      <c r="J48" s="37">
        <v>2450.87027</v>
      </c>
      <c r="K48" s="37">
        <v>78.11313</v>
      </c>
      <c r="L48" s="37">
        <v>0</v>
      </c>
    </row>
    <row r="49" spans="3:12" ht="13.5" thickBot="1">
      <c r="C49" s="192" t="s">
        <v>30</v>
      </c>
      <c r="D49" s="193"/>
      <c r="E49" s="36">
        <v>5525.17605</v>
      </c>
      <c r="F49" s="37">
        <f>SUM(H49,J49,L49)</f>
        <v>3519.91174</v>
      </c>
      <c r="G49" s="37">
        <v>3202.22579</v>
      </c>
      <c r="H49" s="37">
        <v>2182.64095</v>
      </c>
      <c r="I49" s="37">
        <v>2319.39208</v>
      </c>
      <c r="J49" s="37">
        <v>1337.27079</v>
      </c>
      <c r="K49" s="37">
        <v>3.5581799999999997</v>
      </c>
      <c r="L49" s="37">
        <v>0</v>
      </c>
    </row>
    <row r="50" spans="5:12" ht="13.5" thickBot="1">
      <c r="E50" s="129"/>
      <c r="F50" s="129"/>
      <c r="G50" s="129"/>
      <c r="H50" s="129"/>
      <c r="I50" s="129"/>
      <c r="J50" s="129"/>
      <c r="K50" s="129"/>
      <c r="L50" s="129"/>
    </row>
    <row r="51" spans="2:13" ht="13.5" thickBot="1">
      <c r="B51" s="103"/>
      <c r="C51" s="246" t="s">
        <v>31</v>
      </c>
      <c r="D51" s="247"/>
      <c r="E51" s="139">
        <v>2028.3594699999999</v>
      </c>
      <c r="F51" s="139">
        <f>SUM(H51,J51,L51)</f>
        <v>4559.02766</v>
      </c>
      <c r="G51" s="139">
        <v>1083.8656299999998</v>
      </c>
      <c r="H51" s="139">
        <v>1707.6988700000002</v>
      </c>
      <c r="I51" s="139">
        <v>944.49384</v>
      </c>
      <c r="J51" s="139">
        <v>2851.32879</v>
      </c>
      <c r="K51" s="139">
        <v>0</v>
      </c>
      <c r="L51" s="139">
        <v>0</v>
      </c>
      <c r="M51" s="122"/>
    </row>
    <row r="52" spans="5:12" ht="13.5" thickBot="1">
      <c r="E52" s="129"/>
      <c r="F52" s="129"/>
      <c r="G52" s="129"/>
      <c r="H52" s="129"/>
      <c r="I52" s="129"/>
      <c r="J52" s="129"/>
      <c r="K52" s="129"/>
      <c r="L52" s="129"/>
    </row>
    <row r="53" spans="2:13" ht="13.5" thickBot="1">
      <c r="B53" s="103"/>
      <c r="C53" s="246" t="s">
        <v>32</v>
      </c>
      <c r="D53" s="247"/>
      <c r="E53" s="139">
        <v>8852.61732</v>
      </c>
      <c r="F53" s="139">
        <f>SUM(H53,J53,L53)</f>
        <v>11836.16478</v>
      </c>
      <c r="G53" s="139">
        <v>5973.12392</v>
      </c>
      <c r="H53" s="139">
        <f>SUM(H55:H59)</f>
        <v>6111.5011</v>
      </c>
      <c r="I53" s="139">
        <v>2875.58311</v>
      </c>
      <c r="J53" s="139">
        <f>SUM(J55:J59)</f>
        <v>5724.66368</v>
      </c>
      <c r="K53" s="139">
        <v>3.91029</v>
      </c>
      <c r="L53" s="139">
        <f>SUM(L55:L59)</f>
        <v>0</v>
      </c>
      <c r="M53" s="122"/>
    </row>
    <row r="54" spans="5:12" ht="13.5" thickBot="1">
      <c r="E54" s="129"/>
      <c r="F54" s="129"/>
      <c r="G54" s="129"/>
      <c r="H54" s="129"/>
      <c r="I54" s="129"/>
      <c r="J54" s="129"/>
      <c r="K54" s="129"/>
      <c r="L54" s="129"/>
    </row>
    <row r="55" spans="3:12" ht="13.5" thickBot="1">
      <c r="C55" s="192" t="s">
        <v>33</v>
      </c>
      <c r="D55" s="193"/>
      <c r="E55" s="36">
        <v>2349.83217</v>
      </c>
      <c r="F55" s="37">
        <f>SUM(H55,J55,L55)</f>
        <v>2661.8390099999997</v>
      </c>
      <c r="G55" s="37">
        <v>1466.08551</v>
      </c>
      <c r="H55" s="37">
        <v>1327.22784</v>
      </c>
      <c r="I55" s="37">
        <v>883.74666</v>
      </c>
      <c r="J55" s="37">
        <v>1334.61117</v>
      </c>
      <c r="K55" s="37">
        <v>0</v>
      </c>
      <c r="L55" s="37">
        <v>0</v>
      </c>
    </row>
    <row r="56" spans="3:12" ht="13.5" thickBot="1">
      <c r="C56" s="192" t="s">
        <v>34</v>
      </c>
      <c r="D56" s="193"/>
      <c r="E56" s="36">
        <v>2148.0965699999997</v>
      </c>
      <c r="F56" s="37">
        <f>SUM(H56,J56,L56)</f>
        <v>1352.9229400000002</v>
      </c>
      <c r="G56" s="37">
        <v>1699.7133700000002</v>
      </c>
      <c r="H56" s="37">
        <v>1036.75943</v>
      </c>
      <c r="I56" s="37">
        <v>444.47290999999996</v>
      </c>
      <c r="J56" s="37">
        <v>316.16351000000003</v>
      </c>
      <c r="K56" s="37">
        <v>3.91029</v>
      </c>
      <c r="L56" s="37">
        <v>0</v>
      </c>
    </row>
    <row r="57" spans="3:12" ht="13.5" thickBot="1">
      <c r="C57" s="192" t="s">
        <v>35</v>
      </c>
      <c r="D57" s="193"/>
      <c r="E57" s="36">
        <v>588.03859</v>
      </c>
      <c r="F57" s="37">
        <f>SUM(H57,J57,L57)</f>
        <v>1115.2781</v>
      </c>
      <c r="G57" s="37">
        <v>339.95258</v>
      </c>
      <c r="H57" s="37">
        <v>776.9778</v>
      </c>
      <c r="I57" s="37">
        <v>248.08601000000002</v>
      </c>
      <c r="J57" s="37">
        <v>338.3003</v>
      </c>
      <c r="K57" s="37">
        <v>0</v>
      </c>
      <c r="L57" s="37">
        <v>0</v>
      </c>
    </row>
    <row r="58" spans="3:12" ht="13.5" thickBot="1">
      <c r="C58" s="192" t="s">
        <v>36</v>
      </c>
      <c r="D58" s="193"/>
      <c r="E58" s="36">
        <v>976.0861</v>
      </c>
      <c r="F58" s="37">
        <f>SUM(H58,J58,L58)</f>
        <v>1538.34556</v>
      </c>
      <c r="G58" s="37">
        <v>661.94096</v>
      </c>
      <c r="H58" s="37">
        <v>603.03445</v>
      </c>
      <c r="I58" s="37">
        <v>314.14514</v>
      </c>
      <c r="J58" s="37">
        <v>935.31111</v>
      </c>
      <c r="K58" s="37">
        <v>0</v>
      </c>
      <c r="L58" s="37">
        <v>0</v>
      </c>
    </row>
    <row r="59" spans="3:12" ht="13.5" thickBot="1">
      <c r="C59" s="192" t="s">
        <v>37</v>
      </c>
      <c r="D59" s="193"/>
      <c r="E59" s="36">
        <v>2790.56389</v>
      </c>
      <c r="F59" s="37">
        <f>SUM(H59,J59,L59)</f>
        <v>5167.77917</v>
      </c>
      <c r="G59" s="37">
        <v>1805.4315</v>
      </c>
      <c r="H59" s="37">
        <v>2367.50158</v>
      </c>
      <c r="I59" s="37">
        <v>985.13239</v>
      </c>
      <c r="J59" s="37">
        <v>2800.2775899999997</v>
      </c>
      <c r="K59" s="37">
        <v>0</v>
      </c>
      <c r="L59" s="37">
        <v>0</v>
      </c>
    </row>
    <row r="60" spans="5:12" ht="13.5" thickBot="1">
      <c r="E60" s="129"/>
      <c r="F60" s="129"/>
      <c r="G60" s="129"/>
      <c r="H60" s="129"/>
      <c r="I60" s="129"/>
      <c r="J60" s="129"/>
      <c r="K60" s="129"/>
      <c r="L60" s="129"/>
    </row>
    <row r="61" spans="2:13" ht="13.5" thickBot="1">
      <c r="B61" s="103"/>
      <c r="C61" s="246" t="s">
        <v>38</v>
      </c>
      <c r="D61" s="247"/>
      <c r="E61" s="139">
        <v>13517.25275</v>
      </c>
      <c r="F61" s="139">
        <f>SUM(H61,J61,L61)</f>
        <v>12920.397680000002</v>
      </c>
      <c r="G61" s="139">
        <v>7741.06925</v>
      </c>
      <c r="H61" s="139">
        <f>SUM(H63:H71)</f>
        <v>7825.3472600000005</v>
      </c>
      <c r="I61" s="139">
        <v>5776.1835</v>
      </c>
      <c r="J61" s="139">
        <f>SUM(J63:J71)</f>
        <v>5095.0504200000005</v>
      </c>
      <c r="K61" s="139">
        <v>0</v>
      </c>
      <c r="L61" s="139">
        <f>SUM(L63:L71)</f>
        <v>0</v>
      </c>
      <c r="M61" s="122"/>
    </row>
    <row r="62" spans="5:12" ht="13.5" thickBot="1">
      <c r="E62" s="129"/>
      <c r="F62" s="129"/>
      <c r="G62" s="129"/>
      <c r="H62" s="129"/>
      <c r="I62" s="129"/>
      <c r="J62" s="129"/>
      <c r="K62" s="129"/>
      <c r="L62" s="129"/>
    </row>
    <row r="63" spans="3:12" ht="13.5" thickBot="1">
      <c r="C63" s="192" t="s">
        <v>39</v>
      </c>
      <c r="D63" s="193"/>
      <c r="E63" s="36">
        <v>491.80073</v>
      </c>
      <c r="F63" s="37">
        <f aca="true" t="shared" si="1" ref="F63:F71">SUM(H63,J63,L63)</f>
        <v>677.09257</v>
      </c>
      <c r="G63" s="37">
        <v>461.12468</v>
      </c>
      <c r="H63" s="37">
        <v>440.63356</v>
      </c>
      <c r="I63" s="37">
        <v>30.67605</v>
      </c>
      <c r="J63" s="37">
        <v>236.45901</v>
      </c>
      <c r="K63" s="37">
        <v>0</v>
      </c>
      <c r="L63" s="37">
        <v>0</v>
      </c>
    </row>
    <row r="64" spans="3:12" ht="13.5" thickBot="1">
      <c r="C64" s="192" t="s">
        <v>40</v>
      </c>
      <c r="D64" s="193"/>
      <c r="E64" s="36">
        <v>1403.33183</v>
      </c>
      <c r="F64" s="37">
        <f t="shared" si="1"/>
        <v>710.2849500000001</v>
      </c>
      <c r="G64" s="37">
        <v>783.60977</v>
      </c>
      <c r="H64" s="37">
        <v>615.24579</v>
      </c>
      <c r="I64" s="37">
        <v>619.72206</v>
      </c>
      <c r="J64" s="37">
        <v>95.03916000000001</v>
      </c>
      <c r="K64" s="37">
        <v>0</v>
      </c>
      <c r="L64" s="37">
        <v>0</v>
      </c>
    </row>
    <row r="65" spans="3:12" ht="13.5" thickBot="1">
      <c r="C65" s="192" t="s">
        <v>41</v>
      </c>
      <c r="D65" s="193"/>
      <c r="E65" s="36">
        <v>3492.38767</v>
      </c>
      <c r="F65" s="37">
        <f t="shared" si="1"/>
        <v>2754.56387</v>
      </c>
      <c r="G65" s="37">
        <v>2611.64826</v>
      </c>
      <c r="H65" s="37">
        <v>2330.63789</v>
      </c>
      <c r="I65" s="37">
        <v>880.73941</v>
      </c>
      <c r="J65" s="37">
        <v>423.92598</v>
      </c>
      <c r="K65" s="37">
        <v>0</v>
      </c>
      <c r="L65" s="37">
        <v>0</v>
      </c>
    </row>
    <row r="66" spans="3:12" ht="13.5" thickBot="1">
      <c r="C66" s="192" t="s">
        <v>42</v>
      </c>
      <c r="D66" s="193"/>
      <c r="E66" s="36">
        <v>1444.83864</v>
      </c>
      <c r="F66" s="37">
        <f t="shared" si="1"/>
        <v>570.38311</v>
      </c>
      <c r="G66" s="37">
        <v>524.38062</v>
      </c>
      <c r="H66" s="37">
        <v>332.87295</v>
      </c>
      <c r="I66" s="37">
        <v>920.45802</v>
      </c>
      <c r="J66" s="37">
        <v>237.51016</v>
      </c>
      <c r="K66" s="37">
        <v>0</v>
      </c>
      <c r="L66" s="37">
        <v>0</v>
      </c>
    </row>
    <row r="67" spans="3:12" ht="13.5" thickBot="1">
      <c r="C67" s="192" t="s">
        <v>43</v>
      </c>
      <c r="D67" s="193"/>
      <c r="E67" s="36">
        <v>2180.24047</v>
      </c>
      <c r="F67" s="37">
        <f t="shared" si="1"/>
        <v>3326.68489</v>
      </c>
      <c r="G67" s="37">
        <v>1324.8548</v>
      </c>
      <c r="H67" s="37">
        <v>1802.7243799999999</v>
      </c>
      <c r="I67" s="37">
        <v>855.38567</v>
      </c>
      <c r="J67" s="37">
        <v>1523.96051</v>
      </c>
      <c r="K67" s="37">
        <v>0</v>
      </c>
      <c r="L67" s="37">
        <v>0</v>
      </c>
    </row>
    <row r="68" spans="3:12" ht="13.5" thickBot="1">
      <c r="C68" s="192" t="s">
        <v>44</v>
      </c>
      <c r="D68" s="193"/>
      <c r="E68" s="36">
        <v>273.40360999999996</v>
      </c>
      <c r="F68" s="37">
        <f t="shared" si="1"/>
        <v>437.84342999999996</v>
      </c>
      <c r="G68" s="37">
        <v>85.48989999999999</v>
      </c>
      <c r="H68" s="37">
        <v>259.70156</v>
      </c>
      <c r="I68" s="37">
        <v>187.91370999999998</v>
      </c>
      <c r="J68" s="37">
        <v>178.14186999999998</v>
      </c>
      <c r="K68" s="37">
        <v>0</v>
      </c>
      <c r="L68" s="37">
        <v>0</v>
      </c>
    </row>
    <row r="69" spans="3:12" ht="13.5" thickBot="1">
      <c r="C69" s="192" t="s">
        <v>45</v>
      </c>
      <c r="D69" s="193"/>
      <c r="E69" s="36">
        <v>31.844689999999996</v>
      </c>
      <c r="F69" s="37">
        <f t="shared" si="1"/>
        <v>559.66947</v>
      </c>
      <c r="G69" s="37">
        <v>25.213459999999998</v>
      </c>
      <c r="H69" s="37">
        <v>130.52778</v>
      </c>
      <c r="I69" s="37">
        <v>6.6312299999999995</v>
      </c>
      <c r="J69" s="37">
        <v>429.14169</v>
      </c>
      <c r="K69" s="37">
        <v>0</v>
      </c>
      <c r="L69" s="37">
        <v>0</v>
      </c>
    </row>
    <row r="70" spans="3:12" ht="13.5" thickBot="1">
      <c r="C70" s="192" t="s">
        <v>46</v>
      </c>
      <c r="D70" s="193"/>
      <c r="E70" s="36">
        <v>1999.6272</v>
      </c>
      <c r="F70" s="37">
        <f t="shared" si="1"/>
        <v>3016.34979</v>
      </c>
      <c r="G70" s="37">
        <v>1451.86969</v>
      </c>
      <c r="H70" s="37">
        <v>1548.7638700000002</v>
      </c>
      <c r="I70" s="37">
        <v>547.75751</v>
      </c>
      <c r="J70" s="37">
        <v>1467.58592</v>
      </c>
      <c r="K70" s="37">
        <v>0</v>
      </c>
      <c r="L70" s="37">
        <v>0</v>
      </c>
    </row>
    <row r="71" spans="3:12" ht="13.5" thickBot="1">
      <c r="C71" s="192" t="s">
        <v>47</v>
      </c>
      <c r="D71" s="193"/>
      <c r="E71" s="36">
        <v>2199.77791</v>
      </c>
      <c r="F71" s="37">
        <f t="shared" si="1"/>
        <v>867.5255999999999</v>
      </c>
      <c r="G71" s="37">
        <v>472.87807</v>
      </c>
      <c r="H71" s="37">
        <v>364.23947999999996</v>
      </c>
      <c r="I71" s="37">
        <v>1726.89984</v>
      </c>
      <c r="J71" s="37">
        <v>503.28612</v>
      </c>
      <c r="K71" s="37">
        <v>0</v>
      </c>
      <c r="L71" s="37">
        <v>0</v>
      </c>
    </row>
    <row r="72" spans="5:12" ht="13.5" thickBot="1">
      <c r="E72" s="129"/>
      <c r="F72" s="129"/>
      <c r="G72" s="129"/>
      <c r="H72" s="129"/>
      <c r="I72" s="129"/>
      <c r="J72" s="129"/>
      <c r="K72" s="129"/>
      <c r="L72" s="129"/>
    </row>
    <row r="73" spans="2:13" ht="13.5" thickBot="1">
      <c r="B73" s="103"/>
      <c r="C73" s="246" t="s">
        <v>48</v>
      </c>
      <c r="D73" s="247"/>
      <c r="E73" s="139">
        <v>80021.02261</v>
      </c>
      <c r="F73" s="139">
        <f>SUM(H73,J73,L73)</f>
        <v>55168.88580999999</v>
      </c>
      <c r="G73" s="139">
        <v>30743.651820000003</v>
      </c>
      <c r="H73" s="139">
        <f>SUM(H75:H78)</f>
        <v>27626.142589999996</v>
      </c>
      <c r="I73" s="139">
        <v>49174.21052</v>
      </c>
      <c r="J73" s="139">
        <f>SUM(J75:J78)</f>
        <v>27461.32243</v>
      </c>
      <c r="K73" s="139">
        <v>103.16027</v>
      </c>
      <c r="L73" s="139">
        <f>SUM(L75:L78)</f>
        <v>81.42079</v>
      </c>
      <c r="M73" s="122"/>
    </row>
    <row r="74" spans="5:12" ht="13.5" thickBot="1">
      <c r="E74" s="129"/>
      <c r="F74" s="129"/>
      <c r="G74" s="129"/>
      <c r="H74" s="129"/>
      <c r="I74" s="129"/>
      <c r="J74" s="129"/>
      <c r="K74" s="129"/>
      <c r="L74" s="129"/>
    </row>
    <row r="75" spans="3:12" ht="13.5" thickBot="1">
      <c r="C75" s="192" t="s">
        <v>49</v>
      </c>
      <c r="D75" s="193"/>
      <c r="E75" s="36">
        <v>70431.20458</v>
      </c>
      <c r="F75" s="37">
        <f>SUM(H75,J75,L75)</f>
        <v>46053.368089999996</v>
      </c>
      <c r="G75" s="37">
        <v>24908.58543</v>
      </c>
      <c r="H75" s="37">
        <v>23258.02613</v>
      </c>
      <c r="I75" s="37">
        <v>45438.9579</v>
      </c>
      <c r="J75" s="37">
        <v>22719.70321</v>
      </c>
      <c r="K75" s="37">
        <v>83.66125</v>
      </c>
      <c r="L75" s="37">
        <v>75.63875</v>
      </c>
    </row>
    <row r="76" spans="3:12" ht="13.5" thickBot="1">
      <c r="C76" s="192" t="s">
        <v>50</v>
      </c>
      <c r="D76" s="193"/>
      <c r="E76" s="36">
        <v>4798.56243</v>
      </c>
      <c r="F76" s="37">
        <f>SUM(H76,J76,L76)</f>
        <v>4637.38649</v>
      </c>
      <c r="G76" s="37">
        <v>2834.22761</v>
      </c>
      <c r="H76" s="37">
        <v>1957.47486</v>
      </c>
      <c r="I76" s="37">
        <v>1964.33482</v>
      </c>
      <c r="J76" s="37">
        <v>2674.12959</v>
      </c>
      <c r="K76" s="37">
        <v>0</v>
      </c>
      <c r="L76" s="37">
        <v>5.78204</v>
      </c>
    </row>
    <row r="77" spans="3:12" ht="13.5" thickBot="1">
      <c r="C77" s="192" t="s">
        <v>51</v>
      </c>
      <c r="D77" s="193"/>
      <c r="E77" s="36">
        <v>1508.6146899999999</v>
      </c>
      <c r="F77" s="37">
        <f>SUM(H77,J77,L77)</f>
        <v>698.44767</v>
      </c>
      <c r="G77" s="37">
        <v>735.2377299999999</v>
      </c>
      <c r="H77" s="37">
        <v>532.76647</v>
      </c>
      <c r="I77" s="37">
        <v>773.3769599999999</v>
      </c>
      <c r="J77" s="37">
        <v>165.68120000000002</v>
      </c>
      <c r="K77" s="37">
        <v>0</v>
      </c>
      <c r="L77" s="37">
        <v>0</v>
      </c>
    </row>
    <row r="78" spans="3:12" ht="13.5" thickBot="1">
      <c r="C78" s="192" t="s">
        <v>52</v>
      </c>
      <c r="D78" s="193"/>
      <c r="E78" s="36">
        <v>3282.64091</v>
      </c>
      <c r="F78" s="37">
        <f>SUM(H78,J78,L78)</f>
        <v>3779.68356</v>
      </c>
      <c r="G78" s="37">
        <v>2265.6010499999998</v>
      </c>
      <c r="H78" s="37">
        <v>1877.87513</v>
      </c>
      <c r="I78" s="37">
        <v>997.54084</v>
      </c>
      <c r="J78" s="37">
        <v>1901.80843</v>
      </c>
      <c r="K78" s="37">
        <v>19.49902</v>
      </c>
      <c r="L78" s="37">
        <v>0</v>
      </c>
    </row>
    <row r="79" spans="5:12" ht="13.5" thickBot="1">
      <c r="E79" s="129"/>
      <c r="F79" s="129"/>
      <c r="G79" s="129"/>
      <c r="H79" s="129"/>
      <c r="I79" s="129"/>
      <c r="J79" s="129"/>
      <c r="K79" s="129"/>
      <c r="L79" s="129"/>
    </row>
    <row r="80" spans="2:13" ht="13.5" thickBot="1">
      <c r="B80" s="103"/>
      <c r="C80" s="246" t="s">
        <v>53</v>
      </c>
      <c r="D80" s="247"/>
      <c r="E80" s="139">
        <v>47494.05147</v>
      </c>
      <c r="F80" s="139">
        <f>SUM(H80,J80,L80)</f>
        <v>36174.964210000006</v>
      </c>
      <c r="G80" s="139">
        <v>20259.686139999998</v>
      </c>
      <c r="H80" s="139">
        <f>SUM(H82:H84)</f>
        <v>17847.345590000004</v>
      </c>
      <c r="I80" s="139">
        <v>27106.61354</v>
      </c>
      <c r="J80" s="139">
        <f>SUM(J82:J84)</f>
        <v>18291.44074</v>
      </c>
      <c r="K80" s="139">
        <v>127.75179</v>
      </c>
      <c r="L80" s="139">
        <f>SUM(L82:L84)</f>
        <v>36.17788</v>
      </c>
      <c r="M80" s="122"/>
    </row>
    <row r="81" spans="5:12" ht="13.5" thickBot="1">
      <c r="E81" s="129"/>
      <c r="F81" s="129"/>
      <c r="G81" s="129"/>
      <c r="H81" s="129"/>
      <c r="I81" s="129"/>
      <c r="J81" s="129"/>
      <c r="K81" s="129"/>
      <c r="L81" s="129"/>
    </row>
    <row r="82" spans="3:12" ht="13.5" thickBot="1">
      <c r="C82" s="192" t="s">
        <v>54</v>
      </c>
      <c r="D82" s="193"/>
      <c r="E82" s="36">
        <v>16142.165070000001</v>
      </c>
      <c r="F82" s="37">
        <f>SUM(H82,J82,L82)</f>
        <v>10982.30525</v>
      </c>
      <c r="G82" s="37">
        <v>8668.72233</v>
      </c>
      <c r="H82" s="37">
        <v>7254.79474</v>
      </c>
      <c r="I82" s="37">
        <v>7447.33188</v>
      </c>
      <c r="J82" s="37">
        <v>3712.29967</v>
      </c>
      <c r="K82" s="37">
        <v>26.11086</v>
      </c>
      <c r="L82" s="37">
        <v>15.210840000000001</v>
      </c>
    </row>
    <row r="83" spans="3:12" ht="13.5" thickBot="1">
      <c r="C83" s="192" t="s">
        <v>55</v>
      </c>
      <c r="D83" s="193"/>
      <c r="E83" s="36">
        <v>9225.8299</v>
      </c>
      <c r="F83" s="37">
        <f>SUM(H83,J83,L83)</f>
        <v>7503.7144100000005</v>
      </c>
      <c r="G83" s="37">
        <v>1604.16175</v>
      </c>
      <c r="H83" s="37">
        <v>1262.2332900000001</v>
      </c>
      <c r="I83" s="37">
        <v>7621.66815</v>
      </c>
      <c r="J83" s="37">
        <v>6237.539940000001</v>
      </c>
      <c r="K83" s="37">
        <v>0</v>
      </c>
      <c r="L83" s="37">
        <v>3.9411799999999997</v>
      </c>
    </row>
    <row r="84" spans="3:12" ht="13.5" thickBot="1">
      <c r="C84" s="192" t="s">
        <v>56</v>
      </c>
      <c r="D84" s="193"/>
      <c r="E84" s="36">
        <v>22126.0565</v>
      </c>
      <c r="F84" s="37">
        <f>SUM(H84,J84,L84)</f>
        <v>17688.94455</v>
      </c>
      <c r="G84" s="37">
        <v>9986.80206</v>
      </c>
      <c r="H84" s="37">
        <v>9330.317560000001</v>
      </c>
      <c r="I84" s="37">
        <v>12037.61351</v>
      </c>
      <c r="J84" s="37">
        <v>8341.60113</v>
      </c>
      <c r="K84" s="37">
        <v>101.64093</v>
      </c>
      <c r="L84" s="37">
        <v>17.02586</v>
      </c>
    </row>
    <row r="85" spans="5:12" ht="13.5" thickBot="1">
      <c r="E85" s="129"/>
      <c r="F85" s="129"/>
      <c r="G85" s="129"/>
      <c r="H85" s="129"/>
      <c r="I85" s="129"/>
      <c r="J85" s="129"/>
      <c r="K85" s="129"/>
      <c r="L85" s="129"/>
    </row>
    <row r="86" spans="2:13" ht="13.5" thickBot="1">
      <c r="B86" s="103"/>
      <c r="C86" s="246" t="s">
        <v>57</v>
      </c>
      <c r="D86" s="247"/>
      <c r="E86" s="139">
        <v>4480.0111799999995</v>
      </c>
      <c r="F86" s="139">
        <f>SUM(H86,J86,L86)</f>
        <v>4040.312</v>
      </c>
      <c r="G86" s="139">
        <v>3070.31934</v>
      </c>
      <c r="H86" s="139">
        <f>SUM(H88:H89)</f>
        <v>2021.90956</v>
      </c>
      <c r="I86" s="139">
        <v>1407.8491199999999</v>
      </c>
      <c r="J86" s="139">
        <f>SUM(J88:J89)</f>
        <v>2018.4024399999998</v>
      </c>
      <c r="K86" s="139">
        <v>1.8427200000000001</v>
      </c>
      <c r="L86" s="139">
        <f>SUM(L88:L89)</f>
        <v>0</v>
      </c>
      <c r="M86" s="122"/>
    </row>
    <row r="87" spans="5:12" ht="13.5" thickBot="1">
      <c r="E87" s="129"/>
      <c r="F87" s="129"/>
      <c r="G87" s="129"/>
      <c r="H87" s="129"/>
      <c r="I87" s="129"/>
      <c r="J87" s="129"/>
      <c r="K87" s="129"/>
      <c r="L87" s="129"/>
    </row>
    <row r="88" spans="3:12" ht="13.5" thickBot="1">
      <c r="C88" s="192" t="s">
        <v>58</v>
      </c>
      <c r="D88" s="193"/>
      <c r="E88" s="36">
        <v>3365.82362</v>
      </c>
      <c r="F88" s="37">
        <f>SUM(H88,J88,L88)</f>
        <v>3092.27798</v>
      </c>
      <c r="G88" s="37">
        <v>2135.01348</v>
      </c>
      <c r="H88" s="37">
        <v>1432.37124</v>
      </c>
      <c r="I88" s="37">
        <v>1230.8101399999998</v>
      </c>
      <c r="J88" s="37">
        <v>1659.90674</v>
      </c>
      <c r="K88" s="37">
        <v>0</v>
      </c>
      <c r="L88" s="37">
        <v>0</v>
      </c>
    </row>
    <row r="89" spans="3:12" ht="13.5" thickBot="1">
      <c r="C89" s="192" t="s">
        <v>59</v>
      </c>
      <c r="D89" s="193"/>
      <c r="E89" s="36">
        <v>1114.18756</v>
      </c>
      <c r="F89" s="37">
        <f>SUM(H89,J89,L89)</f>
        <v>948.03402</v>
      </c>
      <c r="G89" s="37">
        <v>935.3058599999999</v>
      </c>
      <c r="H89" s="37">
        <v>589.53832</v>
      </c>
      <c r="I89" s="37">
        <v>177.03898</v>
      </c>
      <c r="J89" s="37">
        <v>358.4957</v>
      </c>
      <c r="K89" s="37">
        <v>1.8427200000000001</v>
      </c>
      <c r="L89" s="37">
        <v>0</v>
      </c>
    </row>
    <row r="90" spans="5:12" ht="13.5" thickBot="1">
      <c r="E90" s="129"/>
      <c r="F90" s="129"/>
      <c r="G90" s="129"/>
      <c r="H90" s="129"/>
      <c r="I90" s="129"/>
      <c r="J90" s="129"/>
      <c r="K90" s="129"/>
      <c r="L90" s="129"/>
    </row>
    <row r="91" spans="2:13" ht="13.5" thickBot="1">
      <c r="B91" s="103"/>
      <c r="C91" s="246" t="s">
        <v>60</v>
      </c>
      <c r="D91" s="247"/>
      <c r="E91" s="139">
        <v>23606.140860000003</v>
      </c>
      <c r="F91" s="139">
        <f>SUM(H91,J91,L91)</f>
        <v>24540.85899</v>
      </c>
      <c r="G91" s="139">
        <v>8357.0465</v>
      </c>
      <c r="H91" s="139">
        <f>SUM(H93:H96)</f>
        <v>10304.32546</v>
      </c>
      <c r="I91" s="139">
        <v>15244.50268</v>
      </c>
      <c r="J91" s="139">
        <f>SUM(J93:J96)</f>
        <v>14229.4372</v>
      </c>
      <c r="K91" s="139">
        <v>4.59168</v>
      </c>
      <c r="L91" s="139">
        <f>SUM(L93:L96)</f>
        <v>7.09633</v>
      </c>
      <c r="M91" s="122"/>
    </row>
    <row r="92" spans="5:12" ht="13.5" thickBot="1">
      <c r="E92" s="129"/>
      <c r="F92" s="129"/>
      <c r="G92" s="129"/>
      <c r="H92" s="129"/>
      <c r="I92" s="129"/>
      <c r="J92" s="129"/>
      <c r="K92" s="129"/>
      <c r="L92" s="129"/>
    </row>
    <row r="93" spans="3:12" ht="13.5" thickBot="1">
      <c r="C93" s="192" t="s">
        <v>61</v>
      </c>
      <c r="D93" s="193"/>
      <c r="E93" s="36">
        <v>7058.73202</v>
      </c>
      <c r="F93" s="37">
        <f>SUM(H93,J93,L93)</f>
        <v>13970.65157</v>
      </c>
      <c r="G93" s="37">
        <v>2921.03852</v>
      </c>
      <c r="H93" s="37">
        <v>5351.54925</v>
      </c>
      <c r="I93" s="37">
        <v>4133.10182</v>
      </c>
      <c r="J93" s="37">
        <v>8612.00599</v>
      </c>
      <c r="K93" s="37">
        <v>4.59168</v>
      </c>
      <c r="L93" s="37">
        <v>7.09633</v>
      </c>
    </row>
    <row r="94" spans="3:12" ht="13.5" thickBot="1">
      <c r="C94" s="192" t="s">
        <v>62</v>
      </c>
      <c r="D94" s="193"/>
      <c r="E94" s="36">
        <v>1778.5910000000003</v>
      </c>
      <c r="F94" s="37">
        <f>SUM(H94,J94,L94)</f>
        <v>2275.3421000000003</v>
      </c>
      <c r="G94" s="37">
        <v>673.7966700000001</v>
      </c>
      <c r="H94" s="37">
        <v>875.18077</v>
      </c>
      <c r="I94" s="37">
        <v>1104.7943300000002</v>
      </c>
      <c r="J94" s="37">
        <v>1400.1613300000001</v>
      </c>
      <c r="K94" s="37">
        <v>0</v>
      </c>
      <c r="L94" s="37">
        <v>0</v>
      </c>
    </row>
    <row r="95" spans="3:12" ht="13.5" thickBot="1">
      <c r="C95" s="192" t="s">
        <v>63</v>
      </c>
      <c r="D95" s="193"/>
      <c r="E95" s="36">
        <v>3003.1661599999998</v>
      </c>
      <c r="F95" s="37">
        <f>SUM(H95,J95,L95)</f>
        <v>1882.1936899999998</v>
      </c>
      <c r="G95" s="37">
        <v>2273.07838</v>
      </c>
      <c r="H95" s="37">
        <v>957.0484799999999</v>
      </c>
      <c r="I95" s="37">
        <v>730.0877800000001</v>
      </c>
      <c r="J95" s="37">
        <v>925.1452099999999</v>
      </c>
      <c r="K95" s="37">
        <v>0</v>
      </c>
      <c r="L95" s="37">
        <v>0</v>
      </c>
    </row>
    <row r="96" spans="3:12" ht="13.5" thickBot="1">
      <c r="C96" s="192" t="s">
        <v>64</v>
      </c>
      <c r="D96" s="193"/>
      <c r="E96" s="36">
        <v>11765.651679999999</v>
      </c>
      <c r="F96" s="37">
        <f>SUM(H96,J96,L96)</f>
        <v>6412.671630000001</v>
      </c>
      <c r="G96" s="37">
        <v>2489.13293</v>
      </c>
      <c r="H96" s="37">
        <v>3120.54696</v>
      </c>
      <c r="I96" s="37">
        <v>9276.51875</v>
      </c>
      <c r="J96" s="37">
        <v>3292.12467</v>
      </c>
      <c r="K96" s="37">
        <v>0</v>
      </c>
      <c r="L96" s="37">
        <v>0</v>
      </c>
    </row>
    <row r="97" spans="5:12" ht="13.5" thickBot="1">
      <c r="E97" s="129"/>
      <c r="F97" s="129"/>
      <c r="G97" s="129"/>
      <c r="H97" s="129"/>
      <c r="I97" s="129"/>
      <c r="J97" s="129"/>
      <c r="K97" s="129"/>
      <c r="L97" s="129"/>
    </row>
    <row r="98" spans="2:13" ht="13.5" thickBot="1">
      <c r="B98" s="103"/>
      <c r="C98" s="246" t="s">
        <v>65</v>
      </c>
      <c r="D98" s="247"/>
      <c r="E98" s="139">
        <v>75068.1581</v>
      </c>
      <c r="F98" s="139">
        <f>SUM(H98,J98,L98)</f>
        <v>75039.54039</v>
      </c>
      <c r="G98" s="139">
        <v>32748.05241</v>
      </c>
      <c r="H98" s="139">
        <v>26640.43012</v>
      </c>
      <c r="I98" s="139">
        <v>42185.89816</v>
      </c>
      <c r="J98" s="139">
        <v>48383.84372999999</v>
      </c>
      <c r="K98" s="139">
        <v>134.20753</v>
      </c>
      <c r="L98" s="139">
        <v>15.26654</v>
      </c>
      <c r="M98" s="122"/>
    </row>
    <row r="99" spans="5:12" ht="13.5" thickBot="1">
      <c r="E99" s="129"/>
      <c r="F99" s="129"/>
      <c r="G99" s="129"/>
      <c r="H99" s="129"/>
      <c r="I99" s="129"/>
      <c r="J99" s="129"/>
      <c r="K99" s="129"/>
      <c r="L99" s="129"/>
    </row>
    <row r="100" spans="2:13" ht="13.5" thickBot="1">
      <c r="B100" s="103"/>
      <c r="C100" s="246" t="s">
        <v>66</v>
      </c>
      <c r="D100" s="247"/>
      <c r="E100" s="139">
        <v>7828.44152</v>
      </c>
      <c r="F100" s="139">
        <f>SUM(H100,J100,L100)</f>
        <v>17943.505970000002</v>
      </c>
      <c r="G100" s="139">
        <v>5178.36553</v>
      </c>
      <c r="H100" s="139">
        <v>4274.59395</v>
      </c>
      <c r="I100" s="139">
        <v>2622.0269500000004</v>
      </c>
      <c r="J100" s="139">
        <v>13667.61578</v>
      </c>
      <c r="K100" s="139">
        <v>28.04904</v>
      </c>
      <c r="L100" s="139">
        <v>1.29624</v>
      </c>
      <c r="M100" s="122"/>
    </row>
    <row r="101" spans="5:12" ht="13.5" thickBot="1">
      <c r="E101" s="129"/>
      <c r="F101" s="129"/>
      <c r="G101" s="129"/>
      <c r="H101" s="129"/>
      <c r="I101" s="129"/>
      <c r="J101" s="129"/>
      <c r="K101" s="129"/>
      <c r="L101" s="129"/>
    </row>
    <row r="102" spans="2:13" ht="13.5" thickBot="1">
      <c r="B102" s="103"/>
      <c r="C102" s="246" t="s">
        <v>67</v>
      </c>
      <c r="D102" s="247"/>
      <c r="E102" s="139">
        <v>4071.67966</v>
      </c>
      <c r="F102" s="139">
        <f>SUM(H102,J102,L102)</f>
        <v>3607.62899</v>
      </c>
      <c r="G102" s="139">
        <v>856.57304</v>
      </c>
      <c r="H102" s="139">
        <v>1238.3726100000001</v>
      </c>
      <c r="I102" s="139">
        <v>3215.10662</v>
      </c>
      <c r="J102" s="139">
        <v>2369.25638</v>
      </c>
      <c r="K102" s="139">
        <v>0</v>
      </c>
      <c r="L102" s="139">
        <v>0</v>
      </c>
      <c r="M102" s="122"/>
    </row>
    <row r="103" spans="5:12" ht="13.5" thickBot="1">
      <c r="E103" s="129"/>
      <c r="F103" s="129"/>
      <c r="G103" s="129"/>
      <c r="H103" s="129"/>
      <c r="I103" s="129"/>
      <c r="J103" s="129"/>
      <c r="K103" s="129"/>
      <c r="L103" s="129"/>
    </row>
    <row r="104" spans="2:13" ht="13.5" thickBot="1">
      <c r="B104" s="103"/>
      <c r="C104" s="246" t="s">
        <v>68</v>
      </c>
      <c r="D104" s="247"/>
      <c r="E104" s="139">
        <v>20134.305269999997</v>
      </c>
      <c r="F104" s="139">
        <f>SUM(H104,J104,L104)</f>
        <v>16612.17184</v>
      </c>
      <c r="G104" s="139">
        <v>6778.76303</v>
      </c>
      <c r="H104" s="139">
        <f>SUM(H106:H108)</f>
        <v>6024.71947</v>
      </c>
      <c r="I104" s="139">
        <v>13321.84144</v>
      </c>
      <c r="J104" s="139">
        <f>SUM(J106:J108)</f>
        <v>10584.44697</v>
      </c>
      <c r="K104" s="139">
        <v>33.7008</v>
      </c>
      <c r="L104" s="139">
        <f>SUM(L106:L108)</f>
        <v>3.0054000000000003</v>
      </c>
      <c r="M104" s="122"/>
    </row>
    <row r="105" spans="5:12" ht="13.5" thickBot="1">
      <c r="E105" s="129"/>
      <c r="F105" s="129"/>
      <c r="G105" s="129"/>
      <c r="H105" s="129"/>
      <c r="I105" s="129"/>
      <c r="J105" s="129"/>
      <c r="K105" s="129"/>
      <c r="L105" s="129"/>
    </row>
    <row r="106" spans="3:12" ht="13.5" thickBot="1">
      <c r="C106" s="192" t="s">
        <v>69</v>
      </c>
      <c r="D106" s="193"/>
      <c r="E106" s="36">
        <v>2394.06002</v>
      </c>
      <c r="F106" s="37">
        <f>SUM(H106,J106,L106)</f>
        <v>1053.4985</v>
      </c>
      <c r="G106" s="37">
        <v>1118.61761</v>
      </c>
      <c r="H106" s="37">
        <v>420.36717</v>
      </c>
      <c r="I106" s="37">
        <v>1275.4424099999999</v>
      </c>
      <c r="J106" s="37">
        <v>633.1313299999999</v>
      </c>
      <c r="K106" s="37">
        <v>0</v>
      </c>
      <c r="L106" s="37">
        <v>0</v>
      </c>
    </row>
    <row r="107" spans="3:12" ht="13.5" thickBot="1">
      <c r="C107" s="192" t="s">
        <v>70</v>
      </c>
      <c r="D107" s="193"/>
      <c r="E107" s="36">
        <v>6251.51758</v>
      </c>
      <c r="F107" s="37">
        <f>SUM(H107,J107,L107)</f>
        <v>2788.16347</v>
      </c>
      <c r="G107" s="37">
        <v>1790.6541599999998</v>
      </c>
      <c r="H107" s="37">
        <v>1482.55584</v>
      </c>
      <c r="I107" s="37">
        <v>4460.86342</v>
      </c>
      <c r="J107" s="37">
        <v>1305.60763</v>
      </c>
      <c r="K107" s="37">
        <v>0</v>
      </c>
      <c r="L107" s="37">
        <v>0</v>
      </c>
    </row>
    <row r="108" spans="3:12" ht="13.5" thickBot="1">
      <c r="C108" s="192" t="s">
        <v>71</v>
      </c>
      <c r="D108" s="193"/>
      <c r="E108" s="36">
        <v>11488.72767</v>
      </c>
      <c r="F108" s="37">
        <f>SUM(H108,J108,L108)</f>
        <v>12770.50987</v>
      </c>
      <c r="G108" s="37">
        <v>3869.49126</v>
      </c>
      <c r="H108" s="37">
        <v>4121.79646</v>
      </c>
      <c r="I108" s="37">
        <v>7585.53561</v>
      </c>
      <c r="J108" s="37">
        <v>8645.70801</v>
      </c>
      <c r="K108" s="37">
        <v>33.7008</v>
      </c>
      <c r="L108" s="37">
        <v>3.0054000000000003</v>
      </c>
    </row>
    <row r="109" spans="5:12" ht="13.5" thickBot="1">
      <c r="E109" s="129"/>
      <c r="F109" s="129"/>
      <c r="G109" s="129"/>
      <c r="H109" s="129"/>
      <c r="I109" s="129"/>
      <c r="J109" s="129"/>
      <c r="K109" s="129"/>
      <c r="L109" s="129"/>
    </row>
    <row r="110" spans="2:13" ht="13.5" thickBot="1">
      <c r="B110" s="103"/>
      <c r="C110" s="246" t="s">
        <v>72</v>
      </c>
      <c r="D110" s="247"/>
      <c r="E110" s="139">
        <v>815.23507</v>
      </c>
      <c r="F110" s="139">
        <f>SUM(H110,J110,L110)</f>
        <v>848.60343</v>
      </c>
      <c r="G110" s="139">
        <v>383.36087</v>
      </c>
      <c r="H110" s="139">
        <v>722.08623</v>
      </c>
      <c r="I110" s="139">
        <v>431.87420000000003</v>
      </c>
      <c r="J110" s="139">
        <v>126.5172</v>
      </c>
      <c r="K110" s="139">
        <v>0</v>
      </c>
      <c r="L110" s="139">
        <v>0</v>
      </c>
      <c r="M110" s="122"/>
    </row>
    <row r="111" spans="5:12" ht="13.5" thickBot="1">
      <c r="E111" s="129"/>
      <c r="F111" s="129"/>
      <c r="G111" s="129"/>
      <c r="H111" s="129"/>
      <c r="I111" s="129"/>
      <c r="J111" s="129"/>
      <c r="K111" s="129"/>
      <c r="L111" s="129"/>
    </row>
    <row r="112" spans="3:12" ht="13.5" thickBot="1">
      <c r="C112" s="192" t="s">
        <v>73</v>
      </c>
      <c r="D112" s="193"/>
      <c r="E112" s="36">
        <v>142.63573000000002</v>
      </c>
      <c r="F112" s="37">
        <f>SUM(H112,J112,L112)</f>
        <v>228.39139</v>
      </c>
      <c r="G112" s="37">
        <v>108.67182000000001</v>
      </c>
      <c r="H112" s="37">
        <v>213.22995</v>
      </c>
      <c r="I112" s="37">
        <v>33.963910000000006</v>
      </c>
      <c r="J112" s="37">
        <v>15.16144</v>
      </c>
      <c r="K112" s="37">
        <v>0</v>
      </c>
      <c r="L112" s="37">
        <v>0</v>
      </c>
    </row>
    <row r="113" spans="3:12" ht="13.5" thickBot="1">
      <c r="C113" s="192" t="s">
        <v>74</v>
      </c>
      <c r="D113" s="193"/>
      <c r="E113" s="36">
        <v>183.14701</v>
      </c>
      <c r="F113" s="37">
        <f>SUM(H113,J113,L113,)</f>
        <v>259.89312</v>
      </c>
      <c r="G113" s="37">
        <v>164.76926</v>
      </c>
      <c r="H113" s="37">
        <v>210.04576</v>
      </c>
      <c r="I113" s="37">
        <v>18.37775</v>
      </c>
      <c r="J113" s="37">
        <v>46.7601</v>
      </c>
      <c r="K113" s="37">
        <v>0</v>
      </c>
      <c r="L113" s="37">
        <v>3.08726</v>
      </c>
    </row>
  </sheetData>
  <sheetProtection/>
  <mergeCells count="69">
    <mergeCell ref="G19:J19"/>
    <mergeCell ref="E17:L18"/>
    <mergeCell ref="C23:D23"/>
    <mergeCell ref="C25:D25"/>
    <mergeCell ref="C27:D27"/>
    <mergeCell ref="E19:F20"/>
    <mergeCell ref="G20:H20"/>
    <mergeCell ref="I20:J20"/>
    <mergeCell ref="K19:L20"/>
    <mergeCell ref="C28:D28"/>
    <mergeCell ref="C29:D29"/>
    <mergeCell ref="C30:D30"/>
    <mergeCell ref="C31:D31"/>
    <mergeCell ref="C32:D32"/>
    <mergeCell ref="C33:D33"/>
    <mergeCell ref="C34:D34"/>
    <mergeCell ref="C36:D36"/>
    <mergeCell ref="C38:D38"/>
    <mergeCell ref="C39:D39"/>
    <mergeCell ref="C40:D40"/>
    <mergeCell ref="C42:D42"/>
    <mergeCell ref="C44:D44"/>
    <mergeCell ref="C46:D46"/>
    <mergeCell ref="C48:D48"/>
    <mergeCell ref="C49:D49"/>
    <mergeCell ref="C51:D51"/>
    <mergeCell ref="C53:D53"/>
    <mergeCell ref="C55:D55"/>
    <mergeCell ref="C56:D56"/>
    <mergeCell ref="C57:D57"/>
    <mergeCell ref="C58:D58"/>
    <mergeCell ref="C59:D59"/>
    <mergeCell ref="C61:D61"/>
    <mergeCell ref="C63:D63"/>
    <mergeCell ref="C64:D64"/>
    <mergeCell ref="C65:D65"/>
    <mergeCell ref="C66:D66"/>
    <mergeCell ref="C67:D67"/>
    <mergeCell ref="C68:D68"/>
    <mergeCell ref="C69:D69"/>
    <mergeCell ref="C70:D70"/>
    <mergeCell ref="C71:D71"/>
    <mergeCell ref="C73:D73"/>
    <mergeCell ref="C75:D75"/>
    <mergeCell ref="C76:D76"/>
    <mergeCell ref="C77:D77"/>
    <mergeCell ref="C78:D78"/>
    <mergeCell ref="C80:D80"/>
    <mergeCell ref="C82:D82"/>
    <mergeCell ref="C83:D83"/>
    <mergeCell ref="C84:D84"/>
    <mergeCell ref="C112:D112"/>
    <mergeCell ref="C113:D113"/>
    <mergeCell ref="C95:D95"/>
    <mergeCell ref="C96:D96"/>
    <mergeCell ref="C98:D98"/>
    <mergeCell ref="C100:D100"/>
    <mergeCell ref="C102:D102"/>
    <mergeCell ref="C104:D104"/>
    <mergeCell ref="C106:D106"/>
    <mergeCell ref="C107:D107"/>
    <mergeCell ref="C108:D108"/>
    <mergeCell ref="C110:D110"/>
    <mergeCell ref="C86:D86"/>
    <mergeCell ref="C88:D88"/>
    <mergeCell ref="C89:D89"/>
    <mergeCell ref="C91:D91"/>
    <mergeCell ref="C93:D93"/>
    <mergeCell ref="C94:D9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6"/>
  </sheetPr>
  <dimension ref="C17:C56"/>
  <sheetViews>
    <sheetView zoomScale="71" zoomScaleNormal="71" zoomScalePageLayoutView="0" workbookViewId="0" topLeftCell="A1">
      <selection activeCell="A1" sqref="A1"/>
    </sheetView>
  </sheetViews>
  <sheetFormatPr defaultColWidth="11.421875" defaultRowHeight="12.75"/>
  <cols>
    <col min="1" max="2" width="11.421875" style="14" customWidth="1"/>
    <col min="3" max="3" width="96.28125" style="14" bestFit="1" customWidth="1"/>
    <col min="4" max="16384" width="11.421875" style="14" customWidth="1"/>
  </cols>
  <sheetData>
    <row r="2" ht="12.75"/>
    <row r="3" ht="12.75"/>
    <row r="4" ht="12.75"/>
    <row r="5" ht="12.75"/>
    <row r="6" ht="12.75"/>
    <row r="7" ht="12.75"/>
    <row r="8" ht="12.75"/>
    <row r="9" ht="12.75"/>
    <row r="11" ht="12.75"/>
    <row r="12" ht="12.75"/>
    <row r="13" ht="12.75"/>
    <row r="14" ht="12.75"/>
    <row r="17" ht="15">
      <c r="C17" s="169" t="s">
        <v>135</v>
      </c>
    </row>
    <row r="18" ht="15">
      <c r="C18" s="169"/>
    </row>
    <row r="19" ht="60">
      <c r="C19" s="170" t="s">
        <v>136</v>
      </c>
    </row>
    <row r="21" ht="135">
      <c r="C21" s="170" t="s">
        <v>189</v>
      </c>
    </row>
    <row r="22" ht="15">
      <c r="C22" s="171"/>
    </row>
    <row r="23" ht="75">
      <c r="C23" s="170" t="s">
        <v>137</v>
      </c>
    </row>
    <row r="24" ht="15">
      <c r="C24" s="171"/>
    </row>
    <row r="25" ht="45">
      <c r="C25" s="170" t="s">
        <v>138</v>
      </c>
    </row>
    <row r="26" ht="15">
      <c r="C26" s="171"/>
    </row>
    <row r="27" ht="60">
      <c r="C27" s="170" t="s">
        <v>139</v>
      </c>
    </row>
    <row r="28" ht="15">
      <c r="C28" s="171"/>
    </row>
    <row r="29" ht="45">
      <c r="C29" s="170" t="s">
        <v>140</v>
      </c>
    </row>
    <row r="30" ht="15">
      <c r="C30" s="171"/>
    </row>
    <row r="31" ht="15">
      <c r="C31" s="171" t="s">
        <v>141</v>
      </c>
    </row>
    <row r="32" ht="15">
      <c r="C32" s="171"/>
    </row>
    <row r="33" ht="165">
      <c r="C33" s="170" t="s">
        <v>142</v>
      </c>
    </row>
    <row r="34" ht="210">
      <c r="C34" s="170" t="s">
        <v>143</v>
      </c>
    </row>
    <row r="35" ht="15">
      <c r="C35" s="171"/>
    </row>
    <row r="36" ht="15">
      <c r="C36" s="171" t="s">
        <v>144</v>
      </c>
    </row>
    <row r="37" ht="15">
      <c r="C37" s="171"/>
    </row>
    <row r="38" ht="60">
      <c r="C38" s="170" t="s">
        <v>151</v>
      </c>
    </row>
    <row r="39" ht="15">
      <c r="C39" s="172"/>
    </row>
    <row r="40" ht="15">
      <c r="C40" s="171"/>
    </row>
    <row r="41" ht="15">
      <c r="C41" s="171" t="s">
        <v>145</v>
      </c>
    </row>
    <row r="42" ht="15">
      <c r="C42" s="171"/>
    </row>
    <row r="43" ht="60">
      <c r="C43" s="170" t="s">
        <v>146</v>
      </c>
    </row>
    <row r="44" ht="15">
      <c r="C44" s="171"/>
    </row>
    <row r="45" ht="45">
      <c r="C45" s="170" t="s">
        <v>147</v>
      </c>
    </row>
    <row r="46" ht="15">
      <c r="C46" s="172" t="s">
        <v>148</v>
      </c>
    </row>
    <row r="47" ht="15">
      <c r="C47" s="171"/>
    </row>
    <row r="48" ht="15">
      <c r="C48" s="171" t="s">
        <v>149</v>
      </c>
    </row>
    <row r="49" ht="15">
      <c r="C49" s="171"/>
    </row>
    <row r="50" ht="60">
      <c r="C50" s="170" t="s">
        <v>190</v>
      </c>
    </row>
    <row r="51" ht="15">
      <c r="C51" s="171"/>
    </row>
    <row r="52" ht="120">
      <c r="C52" s="170" t="s">
        <v>191</v>
      </c>
    </row>
    <row r="53" ht="15">
      <c r="C53" s="171"/>
    </row>
    <row r="54" ht="90">
      <c r="C54" s="170" t="s">
        <v>192</v>
      </c>
    </row>
    <row r="55" ht="15">
      <c r="C55" s="170"/>
    </row>
    <row r="56" ht="60">
      <c r="C56" s="170" t="s">
        <v>150</v>
      </c>
    </row>
  </sheetData>
  <sheetProtection/>
  <hyperlinks>
    <hyperlink ref="C46" r:id="rId1" display="http://www.empleo.gob.es/es/Guia/texto/guia_5/contenidos/guia_5_13_3.htm"/>
  </hyperlinks>
  <printOptions/>
  <pageMargins left="0.7" right="0.7" top="0.75" bottom="0.75" header="0.3" footer="0.3"/>
  <pageSetup horizontalDpi="200" verticalDpi="200" orientation="portrait" paperSize="9" r:id="rId3"/>
  <drawing r:id="rId2"/>
</worksheet>
</file>

<file path=xl/worksheets/sheet3.xml><?xml version="1.0" encoding="utf-8"?>
<worksheet xmlns="http://schemas.openxmlformats.org/spreadsheetml/2006/main" xmlns:r="http://schemas.openxmlformats.org/officeDocument/2006/relationships">
  <sheetPr>
    <tabColor theme="6"/>
  </sheetPr>
  <dimension ref="C15:R41"/>
  <sheetViews>
    <sheetView zoomScalePageLayoutView="0" workbookViewId="0" topLeftCell="A1">
      <selection activeCell="A1" sqref="A1"/>
    </sheetView>
  </sheetViews>
  <sheetFormatPr defaultColWidth="11.421875" defaultRowHeight="12.75"/>
  <cols>
    <col min="1" max="1" width="11.421875" style="14" customWidth="1"/>
    <col min="2" max="2" width="10.140625" style="14" customWidth="1"/>
    <col min="3" max="3" width="14.57421875" style="14" customWidth="1"/>
    <col min="4" max="4" width="40.8515625" style="14" customWidth="1"/>
    <col min="5" max="10" width="11.421875" style="14" customWidth="1"/>
    <col min="11" max="12" width="11.7109375" style="14" bestFit="1" customWidth="1"/>
    <col min="13" max="16384" width="11.421875" style="14" customWidth="1"/>
  </cols>
  <sheetData>
    <row r="2" ht="12.75"/>
    <row r="3" ht="12.75"/>
    <row r="4" ht="12.75"/>
    <row r="5" ht="12.75"/>
    <row r="6" ht="12.75"/>
    <row r="7" ht="12.75"/>
    <row r="8" ht="12.75"/>
    <row r="9" ht="12.75"/>
    <row r="10" ht="12.75"/>
    <row r="11" ht="12.75"/>
    <row r="12" ht="12.75"/>
    <row r="13" ht="12.75"/>
    <row r="14" ht="13.5" customHeight="1"/>
    <row r="15" spans="5:12" ht="13.5" thickBot="1">
      <c r="E15" s="24"/>
      <c r="F15" s="24"/>
      <c r="G15" s="24"/>
      <c r="H15" s="24"/>
      <c r="I15" s="24"/>
      <c r="J15" s="24"/>
      <c r="K15" s="24"/>
      <c r="L15" s="24"/>
    </row>
    <row r="16" spans="4:13" ht="19.5" customHeight="1" thickBot="1">
      <c r="D16" s="22"/>
      <c r="E16" s="178" t="s">
        <v>0</v>
      </c>
      <c r="F16" s="178"/>
      <c r="G16" s="178" t="s">
        <v>163</v>
      </c>
      <c r="H16" s="178"/>
      <c r="I16" s="178" t="s">
        <v>5</v>
      </c>
      <c r="J16" s="178"/>
      <c r="K16" s="178" t="s">
        <v>162</v>
      </c>
      <c r="L16" s="178"/>
      <c r="M16" s="23"/>
    </row>
    <row r="17" spans="4:13" ht="21" customHeight="1" thickBot="1">
      <c r="D17" s="22"/>
      <c r="E17" s="178"/>
      <c r="F17" s="178"/>
      <c r="G17" s="178"/>
      <c r="H17" s="178"/>
      <c r="I17" s="178"/>
      <c r="J17" s="178"/>
      <c r="K17" s="178" t="s">
        <v>161</v>
      </c>
      <c r="L17" s="178"/>
      <c r="M17" s="23"/>
    </row>
    <row r="18" spans="4:13" ht="19.5" customHeight="1" thickBot="1">
      <c r="D18" s="22"/>
      <c r="E18" s="13">
        <v>2018</v>
      </c>
      <c r="F18" s="13">
        <v>2019</v>
      </c>
      <c r="G18" s="13">
        <v>2018</v>
      </c>
      <c r="H18" s="13">
        <v>2019</v>
      </c>
      <c r="I18" s="13">
        <v>2018</v>
      </c>
      <c r="J18" s="13">
        <v>2019</v>
      </c>
      <c r="K18" s="13">
        <v>2018</v>
      </c>
      <c r="L18" s="13">
        <v>2019</v>
      </c>
      <c r="M18" s="23"/>
    </row>
    <row r="19" spans="5:12" ht="12.75">
      <c r="E19" s="25"/>
      <c r="F19" s="25"/>
      <c r="G19" s="25"/>
      <c r="H19" s="25"/>
      <c r="I19" s="25"/>
      <c r="J19" s="25"/>
      <c r="K19" s="25"/>
      <c r="L19" s="25"/>
    </row>
    <row r="20" spans="3:13" ht="18" customHeight="1">
      <c r="C20" s="183" t="s">
        <v>1</v>
      </c>
      <c r="D20" s="183"/>
      <c r="E20" s="15">
        <v>67951</v>
      </c>
      <c r="F20" s="15">
        <v>61132</v>
      </c>
      <c r="G20" s="15">
        <v>21059</v>
      </c>
      <c r="H20" s="15">
        <v>19257</v>
      </c>
      <c r="I20" s="15">
        <v>81790</v>
      </c>
      <c r="J20" s="15">
        <v>72369</v>
      </c>
      <c r="K20" s="38">
        <v>556101.6897899999</v>
      </c>
      <c r="L20" s="38">
        <v>520976.95901</v>
      </c>
      <c r="M20" s="133"/>
    </row>
    <row r="21" ht="13.5" thickBot="1"/>
    <row r="22" spans="3:13" ht="13.5" thickBot="1">
      <c r="C22" s="184" t="s">
        <v>3</v>
      </c>
      <c r="D22" s="185"/>
      <c r="E22" s="131">
        <v>36310</v>
      </c>
      <c r="F22" s="131">
        <v>34667</v>
      </c>
      <c r="G22" s="131">
        <v>17714</v>
      </c>
      <c r="H22" s="131">
        <v>16457</v>
      </c>
      <c r="I22" s="131">
        <v>41754</v>
      </c>
      <c r="J22" s="131">
        <v>39408</v>
      </c>
      <c r="K22" s="131">
        <v>282295.65384</v>
      </c>
      <c r="L22" s="131">
        <v>267199.50701</v>
      </c>
      <c r="M22" s="134"/>
    </row>
    <row r="23" spans="4:12" ht="13.5" thickBot="1">
      <c r="D23" s="16" t="s">
        <v>88</v>
      </c>
      <c r="E23" s="17">
        <v>36304</v>
      </c>
      <c r="F23" s="17">
        <v>34666</v>
      </c>
      <c r="G23" s="18">
        <v>17710</v>
      </c>
      <c r="H23" s="18">
        <v>16456</v>
      </c>
      <c r="I23" s="18">
        <v>41748</v>
      </c>
      <c r="J23" s="18">
        <v>39407</v>
      </c>
      <c r="K23" s="18">
        <v>282230.95658</v>
      </c>
      <c r="L23" s="18">
        <v>267181.13733</v>
      </c>
    </row>
    <row r="24" spans="4:12" ht="13.5" thickBot="1">
      <c r="D24" s="16" t="s">
        <v>89</v>
      </c>
      <c r="E24" s="17">
        <v>6</v>
      </c>
      <c r="F24" s="17">
        <v>1</v>
      </c>
      <c r="G24" s="18">
        <v>4</v>
      </c>
      <c r="H24" s="18">
        <v>1</v>
      </c>
      <c r="I24" s="18">
        <v>6</v>
      </c>
      <c r="J24" s="18">
        <v>1</v>
      </c>
      <c r="K24" s="18">
        <v>64.69726</v>
      </c>
      <c r="L24" s="18">
        <v>18.36968</v>
      </c>
    </row>
    <row r="25" spans="3:4" ht="13.5" thickBot="1">
      <c r="C25" s="19"/>
      <c r="D25" s="20"/>
    </row>
    <row r="26" spans="3:13" ht="13.5" thickBot="1">
      <c r="C26" s="184" t="s">
        <v>2</v>
      </c>
      <c r="D26" s="185"/>
      <c r="E26" s="131">
        <v>31513</v>
      </c>
      <c r="F26" s="131">
        <v>26402</v>
      </c>
      <c r="G26" s="131">
        <v>3495</v>
      </c>
      <c r="H26" s="131">
        <v>3011</v>
      </c>
      <c r="I26" s="131">
        <v>39857</v>
      </c>
      <c r="J26" s="131">
        <v>32872</v>
      </c>
      <c r="K26" s="131">
        <v>273021.23509</v>
      </c>
      <c r="L26" s="131">
        <v>253330.80068999997</v>
      </c>
      <c r="M26" s="134"/>
    </row>
    <row r="27" spans="4:12" ht="13.5" thickBot="1">
      <c r="D27" s="16" t="s">
        <v>90</v>
      </c>
      <c r="E27" s="17">
        <v>31475</v>
      </c>
      <c r="F27" s="17">
        <v>26398</v>
      </c>
      <c r="G27" s="18">
        <v>3491</v>
      </c>
      <c r="H27" s="18">
        <v>3008</v>
      </c>
      <c r="I27" s="18">
        <v>39669</v>
      </c>
      <c r="J27" s="18">
        <v>32868</v>
      </c>
      <c r="K27" s="18">
        <v>272395.77731</v>
      </c>
      <c r="L27" s="18">
        <v>253305.25444999998</v>
      </c>
    </row>
    <row r="28" spans="4:12" ht="13.5" thickBot="1">
      <c r="D28" s="16" t="s">
        <v>91</v>
      </c>
      <c r="E28" s="17">
        <v>0</v>
      </c>
      <c r="F28" s="17">
        <v>0</v>
      </c>
      <c r="G28" s="18">
        <v>0</v>
      </c>
      <c r="H28" s="18">
        <v>0</v>
      </c>
      <c r="I28" s="18">
        <v>0</v>
      </c>
      <c r="J28" s="18" t="s">
        <v>154</v>
      </c>
      <c r="K28" s="18">
        <v>0</v>
      </c>
      <c r="L28" s="18">
        <v>0</v>
      </c>
    </row>
    <row r="29" spans="4:12" ht="13.5" thickBot="1">
      <c r="D29" s="16" t="s">
        <v>92</v>
      </c>
      <c r="E29" s="17">
        <v>38</v>
      </c>
      <c r="F29" s="17">
        <v>4</v>
      </c>
      <c r="G29" s="18">
        <v>4</v>
      </c>
      <c r="H29" s="18">
        <v>3</v>
      </c>
      <c r="I29" s="18">
        <v>188</v>
      </c>
      <c r="J29" s="18">
        <v>4</v>
      </c>
      <c r="K29" s="18">
        <v>625.4577800000001</v>
      </c>
      <c r="L29" s="18">
        <v>25.54624</v>
      </c>
    </row>
    <row r="30" spans="3:5" ht="13.5" thickBot="1">
      <c r="C30" s="19"/>
      <c r="D30" s="20"/>
      <c r="E30" s="21"/>
    </row>
    <row r="31" spans="3:13" ht="13.5" thickBot="1">
      <c r="C31" s="186" t="s">
        <v>4</v>
      </c>
      <c r="D31" s="187"/>
      <c r="E31" s="131">
        <v>128</v>
      </c>
      <c r="F31" s="131">
        <v>63</v>
      </c>
      <c r="G31" s="131">
        <v>115</v>
      </c>
      <c r="H31" s="131">
        <v>46</v>
      </c>
      <c r="I31" s="131">
        <v>179</v>
      </c>
      <c r="J31" s="131">
        <v>89</v>
      </c>
      <c r="K31" s="131">
        <v>784.80086</v>
      </c>
      <c r="L31" s="131">
        <v>446.65130999999997</v>
      </c>
      <c r="M31" s="134"/>
    </row>
    <row r="32" spans="4:12" ht="13.5" thickBot="1">
      <c r="D32" s="16" t="s">
        <v>93</v>
      </c>
      <c r="E32" s="17">
        <v>110</v>
      </c>
      <c r="F32" s="17">
        <v>45</v>
      </c>
      <c r="G32" s="18">
        <v>101</v>
      </c>
      <c r="H32" s="18">
        <v>42</v>
      </c>
      <c r="I32" s="18">
        <v>148</v>
      </c>
      <c r="J32" s="18">
        <v>51</v>
      </c>
      <c r="K32" s="18">
        <v>571.9723299999999</v>
      </c>
      <c r="L32" s="18">
        <v>184.70605999999998</v>
      </c>
    </row>
    <row r="33" spans="4:12" ht="13.5" thickBot="1">
      <c r="D33" s="16" t="s">
        <v>94</v>
      </c>
      <c r="E33" s="17">
        <v>2</v>
      </c>
      <c r="F33" s="17">
        <v>1</v>
      </c>
      <c r="G33" s="18">
        <v>2</v>
      </c>
      <c r="H33" s="18">
        <v>1</v>
      </c>
      <c r="I33" s="18">
        <v>3</v>
      </c>
      <c r="J33" s="18">
        <v>1</v>
      </c>
      <c r="K33" s="18">
        <v>3.7524</v>
      </c>
      <c r="L33" s="18">
        <v>7.313140000000001</v>
      </c>
    </row>
    <row r="34" spans="4:12" ht="13.5" thickBot="1">
      <c r="D34" s="16" t="s">
        <v>95</v>
      </c>
      <c r="E34" s="17">
        <v>7</v>
      </c>
      <c r="F34" s="17" t="s">
        <v>154</v>
      </c>
      <c r="G34" s="18">
        <v>6</v>
      </c>
      <c r="H34" s="18" t="s">
        <v>154</v>
      </c>
      <c r="I34" s="18">
        <v>9</v>
      </c>
      <c r="J34" s="18" t="s">
        <v>154</v>
      </c>
      <c r="K34" s="18">
        <v>34.89905</v>
      </c>
      <c r="L34" s="18" t="s">
        <v>154</v>
      </c>
    </row>
    <row r="35" spans="4:12" ht="13.5" thickBot="1">
      <c r="D35" s="16" t="s">
        <v>96</v>
      </c>
      <c r="E35" s="17">
        <v>9</v>
      </c>
      <c r="F35" s="17">
        <v>17</v>
      </c>
      <c r="G35" s="18">
        <v>6</v>
      </c>
      <c r="H35" s="18">
        <v>3</v>
      </c>
      <c r="I35" s="18">
        <v>19</v>
      </c>
      <c r="J35" s="18">
        <v>37</v>
      </c>
      <c r="K35" s="18">
        <v>174.17708</v>
      </c>
      <c r="L35" s="18">
        <v>254.63210999999998</v>
      </c>
    </row>
    <row r="36" ht="13.5" thickBot="1">
      <c r="D36" s="16"/>
    </row>
    <row r="37" spans="3:13" ht="12.75" customHeight="1">
      <c r="C37" s="179" t="s">
        <v>167</v>
      </c>
      <c r="D37" s="180"/>
      <c r="E37" s="180"/>
      <c r="F37" s="180"/>
      <c r="G37" s="180"/>
      <c r="H37" s="180"/>
      <c r="I37" s="180"/>
      <c r="J37" s="180"/>
      <c r="K37" s="180"/>
      <c r="L37" s="180"/>
      <c r="M37" s="31"/>
    </row>
    <row r="38" spans="3:18" ht="12.75">
      <c r="C38" s="181"/>
      <c r="D38" s="182"/>
      <c r="E38" s="182"/>
      <c r="F38" s="182"/>
      <c r="G38" s="182"/>
      <c r="H38" s="182"/>
      <c r="I38" s="182"/>
      <c r="J38" s="182"/>
      <c r="K38" s="182"/>
      <c r="L38" s="182"/>
      <c r="M38" s="32"/>
      <c r="N38" s="30"/>
      <c r="O38" s="30"/>
      <c r="P38" s="30"/>
      <c r="Q38" s="30"/>
      <c r="R38" s="30"/>
    </row>
    <row r="39" spans="14:16" ht="12.75" customHeight="1">
      <c r="N39" s="6"/>
      <c r="O39" s="6"/>
      <c r="P39" s="26"/>
    </row>
    <row r="40" spans="14:16" ht="12.75">
      <c r="N40" s="6"/>
      <c r="O40" s="6"/>
      <c r="P40" s="26"/>
    </row>
    <row r="41" spans="3:16" ht="12.75">
      <c r="C41" s="27"/>
      <c r="D41" s="28"/>
      <c r="E41" s="28"/>
      <c r="F41" s="28"/>
      <c r="G41" s="28"/>
      <c r="H41" s="28"/>
      <c r="I41" s="28"/>
      <c r="J41" s="28"/>
      <c r="K41" s="28"/>
      <c r="L41" s="28"/>
      <c r="M41" s="28"/>
      <c r="N41" s="28"/>
      <c r="O41" s="28"/>
      <c r="P41" s="29"/>
    </row>
  </sheetData>
  <sheetProtection/>
  <mergeCells count="9">
    <mergeCell ref="I16:J17"/>
    <mergeCell ref="K16:L17"/>
    <mergeCell ref="C37:L38"/>
    <mergeCell ref="E16:F17"/>
    <mergeCell ref="G16:H17"/>
    <mergeCell ref="C20:D20"/>
    <mergeCell ref="C22:D22"/>
    <mergeCell ref="C26:D26"/>
    <mergeCell ref="C31:D3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6"/>
  </sheetPr>
  <dimension ref="C16:M51"/>
  <sheetViews>
    <sheetView zoomScalePageLayoutView="0" workbookViewId="0" topLeftCell="A1">
      <selection activeCell="A1" sqref="A1"/>
    </sheetView>
  </sheetViews>
  <sheetFormatPr defaultColWidth="11.421875" defaultRowHeight="12.75"/>
  <cols>
    <col min="1" max="5" width="11.421875" style="33" customWidth="1"/>
    <col min="6" max="6" width="20.7109375" style="33" customWidth="1"/>
    <col min="7" max="7" width="13.00390625" style="33" customWidth="1"/>
    <col min="8" max="9" width="11.7109375" style="33" bestFit="1" customWidth="1"/>
    <col min="10" max="10" width="13.00390625" style="33" customWidth="1"/>
    <col min="11" max="12" width="11.7109375" style="33" bestFit="1" customWidth="1"/>
    <col min="13" max="16384" width="11.421875" style="33" customWidth="1"/>
  </cols>
  <sheetData>
    <row r="2" ht="12.75"/>
    <row r="3" ht="12.75"/>
    <row r="4" ht="12.75"/>
    <row r="5" ht="12.75"/>
    <row r="6" ht="12.75"/>
    <row r="7" ht="12.75"/>
    <row r="8" ht="12.75"/>
    <row r="10" ht="12.75"/>
    <row r="11" ht="12.75"/>
    <row r="12" ht="12.75"/>
    <row r="13" ht="12.75"/>
    <row r="16" spans="7:12" ht="21" customHeight="1" thickBot="1">
      <c r="G16" s="188">
        <v>2018</v>
      </c>
      <c r="H16" s="188"/>
      <c r="I16" s="188"/>
      <c r="J16" s="188">
        <v>2019</v>
      </c>
      <c r="K16" s="188"/>
      <c r="L16" s="188"/>
    </row>
    <row r="17" spans="7:12" ht="15.75" customHeight="1" thickBot="1">
      <c r="G17" s="188"/>
      <c r="H17" s="188"/>
      <c r="I17" s="188"/>
      <c r="J17" s="188"/>
      <c r="K17" s="188"/>
      <c r="L17" s="188"/>
    </row>
    <row r="18" spans="7:12" ht="30.75" customHeight="1" thickBot="1">
      <c r="G18" s="13" t="s">
        <v>166</v>
      </c>
      <c r="H18" s="13" t="s">
        <v>155</v>
      </c>
      <c r="I18" s="13" t="s">
        <v>6</v>
      </c>
      <c r="J18" s="13" t="s">
        <v>166</v>
      </c>
      <c r="K18" s="13" t="s">
        <v>155</v>
      </c>
      <c r="L18" s="13" t="s">
        <v>6</v>
      </c>
    </row>
    <row r="19" spans="3:12" ht="13.5" thickBot="1">
      <c r="C19" s="42"/>
      <c r="D19" s="42"/>
      <c r="E19" s="42"/>
      <c r="F19" s="42"/>
      <c r="G19" s="42"/>
      <c r="H19" s="42"/>
      <c r="I19" s="42"/>
      <c r="J19" s="42"/>
      <c r="K19" s="42"/>
      <c r="L19" s="42"/>
    </row>
    <row r="20" spans="3:12" ht="13.5" thickBot="1">
      <c r="C20" s="194" t="s">
        <v>79</v>
      </c>
      <c r="D20" s="195"/>
      <c r="E20" s="195"/>
      <c r="F20" s="195"/>
      <c r="G20" s="195"/>
      <c r="H20" s="195"/>
      <c r="I20" s="195"/>
      <c r="J20" s="195"/>
      <c r="K20" s="195"/>
      <c r="L20" s="196"/>
    </row>
    <row r="21" spans="3:12" ht="13.5" thickBot="1">
      <c r="C21" s="197"/>
      <c r="D21" s="198"/>
      <c r="E21" s="198"/>
      <c r="F21" s="198"/>
      <c r="G21" s="198"/>
      <c r="H21" s="198"/>
      <c r="I21" s="198"/>
      <c r="J21" s="198"/>
      <c r="K21" s="198"/>
      <c r="L21" s="199"/>
    </row>
    <row r="22" spans="3:12" ht="13.5" thickBot="1">
      <c r="C22" s="41"/>
      <c r="D22" s="50"/>
      <c r="E22" s="50"/>
      <c r="F22" s="50"/>
      <c r="G22" s="50"/>
      <c r="H22" s="50"/>
      <c r="I22" s="50"/>
      <c r="J22" s="50"/>
      <c r="K22" s="50"/>
      <c r="L22" s="50"/>
    </row>
    <row r="23" spans="4:12" ht="16.5" customHeight="1" thickBot="1">
      <c r="D23" s="203" t="s">
        <v>7</v>
      </c>
      <c r="E23" s="204"/>
      <c r="F23" s="205"/>
      <c r="G23" s="48">
        <v>81790</v>
      </c>
      <c r="H23" s="48">
        <v>49233</v>
      </c>
      <c r="I23" s="48">
        <v>31082</v>
      </c>
      <c r="J23" s="48">
        <v>72369</v>
      </c>
      <c r="K23" s="48">
        <v>43925</v>
      </c>
      <c r="L23" s="49">
        <v>27198</v>
      </c>
    </row>
    <row r="24" spans="4:12" ht="13.5" thickBot="1">
      <c r="D24" s="45"/>
      <c r="E24" s="192" t="s">
        <v>97</v>
      </c>
      <c r="F24" s="193"/>
      <c r="G24" s="17">
        <v>64627</v>
      </c>
      <c r="H24" s="18">
        <v>38967</v>
      </c>
      <c r="I24" s="18">
        <v>24428</v>
      </c>
      <c r="J24" s="18">
        <v>59615</v>
      </c>
      <c r="K24" s="18">
        <v>36517</v>
      </c>
      <c r="L24" s="18">
        <v>22004</v>
      </c>
    </row>
    <row r="25" spans="5:12" ht="13.5" thickBot="1">
      <c r="E25" s="192" t="s">
        <v>98</v>
      </c>
      <c r="F25" s="193"/>
      <c r="G25" s="17">
        <v>47340</v>
      </c>
      <c r="H25" s="18">
        <v>28505</v>
      </c>
      <c r="I25" s="18">
        <v>17901</v>
      </c>
      <c r="J25" s="18">
        <v>42495</v>
      </c>
      <c r="K25" s="18">
        <v>24926</v>
      </c>
      <c r="L25" s="18">
        <v>16801</v>
      </c>
    </row>
    <row r="27" spans="4:12" ht="13.5" thickBot="1">
      <c r="D27" s="40"/>
      <c r="E27" s="40"/>
      <c r="F27" s="40"/>
      <c r="G27" s="40"/>
      <c r="H27" s="40"/>
      <c r="I27" s="40"/>
      <c r="J27" s="40"/>
      <c r="K27" s="40"/>
      <c r="L27" s="40"/>
    </row>
    <row r="28" spans="3:12" ht="13.5" thickBot="1">
      <c r="C28" s="194" t="s">
        <v>164</v>
      </c>
      <c r="D28" s="195"/>
      <c r="E28" s="195"/>
      <c r="F28" s="195"/>
      <c r="G28" s="195"/>
      <c r="H28" s="195"/>
      <c r="I28" s="195"/>
      <c r="J28" s="195"/>
      <c r="K28" s="195"/>
      <c r="L28" s="196"/>
    </row>
    <row r="29" spans="3:12" ht="13.5" thickBot="1">
      <c r="C29" s="197"/>
      <c r="D29" s="198"/>
      <c r="E29" s="198"/>
      <c r="F29" s="198"/>
      <c r="G29" s="198"/>
      <c r="H29" s="198"/>
      <c r="I29" s="198"/>
      <c r="J29" s="198"/>
      <c r="K29" s="198"/>
      <c r="L29" s="199"/>
    </row>
    <row r="30" spans="4:12" ht="13.5" thickBot="1">
      <c r="D30" s="47"/>
      <c r="E30" s="47"/>
      <c r="F30" s="50"/>
      <c r="G30" s="132"/>
      <c r="H30" s="132"/>
      <c r="I30" s="132"/>
      <c r="J30" s="132"/>
      <c r="K30" s="50"/>
      <c r="L30" s="50"/>
    </row>
    <row r="31" spans="4:13" ht="15" customHeight="1" thickBot="1">
      <c r="D31" s="206" t="s">
        <v>7</v>
      </c>
      <c r="E31" s="207"/>
      <c r="F31" s="208"/>
      <c r="G31" s="51">
        <v>556101.68979</v>
      </c>
      <c r="H31" s="52">
        <v>356929.46465</v>
      </c>
      <c r="I31" s="52">
        <v>189065.00792</v>
      </c>
      <c r="J31" s="52">
        <v>520976.95901</v>
      </c>
      <c r="K31" s="52">
        <v>333080.92399000004</v>
      </c>
      <c r="L31" s="52">
        <f>SUM(L32,L35)</f>
        <v>179762.71465</v>
      </c>
      <c r="M31" s="129"/>
    </row>
    <row r="32" spans="4:12" ht="13.5" thickBot="1">
      <c r="D32" s="41"/>
      <c r="E32" s="209" t="s">
        <v>99</v>
      </c>
      <c r="F32" s="210"/>
      <c r="G32" s="166">
        <v>198752.1971</v>
      </c>
      <c r="H32" s="131">
        <v>128083.916</v>
      </c>
      <c r="I32" s="131">
        <v>66431.54859</v>
      </c>
      <c r="J32" s="131">
        <v>191539.36391999997</v>
      </c>
      <c r="K32" s="131">
        <v>124789.13432999999</v>
      </c>
      <c r="L32" s="131">
        <f>SUM(L33:L34)</f>
        <v>62996.94449000001</v>
      </c>
    </row>
    <row r="33" spans="5:12" ht="13.5" thickBot="1">
      <c r="E33" s="192" t="s">
        <v>100</v>
      </c>
      <c r="F33" s="193"/>
      <c r="G33" s="36">
        <v>117760.90458</v>
      </c>
      <c r="H33" s="37">
        <v>75326.12462999999</v>
      </c>
      <c r="I33" s="37">
        <v>39634.694659999994</v>
      </c>
      <c r="J33" s="37">
        <v>116801.04804000001</v>
      </c>
      <c r="K33" s="37">
        <v>73921.06451000001</v>
      </c>
      <c r="L33" s="37">
        <v>40207.905960000004</v>
      </c>
    </row>
    <row r="34" spans="5:12" ht="13.5" thickBot="1">
      <c r="E34" s="192" t="s">
        <v>101</v>
      </c>
      <c r="F34" s="193"/>
      <c r="G34" s="36">
        <v>80989.86296</v>
      </c>
      <c r="H34" s="37">
        <v>52756.36181</v>
      </c>
      <c r="I34" s="37">
        <v>26796.85393</v>
      </c>
      <c r="J34" s="37">
        <v>74730.80268000001</v>
      </c>
      <c r="K34" s="37">
        <v>50860.556619999996</v>
      </c>
      <c r="L34" s="37">
        <v>22789.03853</v>
      </c>
    </row>
    <row r="35" spans="5:12" ht="13.5" thickBot="1">
      <c r="E35" s="211" t="s">
        <v>98</v>
      </c>
      <c r="F35" s="212"/>
      <c r="G35" s="131">
        <v>357349.49269</v>
      </c>
      <c r="H35" s="131">
        <v>228845.54864999998</v>
      </c>
      <c r="I35" s="131">
        <v>122633.45932999998</v>
      </c>
      <c r="J35" s="131">
        <f>SUM(J36:J38)</f>
        <v>329437.59509</v>
      </c>
      <c r="K35" s="131">
        <f>SUM(K36:K38)</f>
        <v>208291.78965999998</v>
      </c>
      <c r="L35" s="131">
        <f>SUM(L36:L38)</f>
        <v>116765.77016</v>
      </c>
    </row>
    <row r="36" spans="5:12" ht="13.5" thickBot="1">
      <c r="E36" s="192" t="s">
        <v>100</v>
      </c>
      <c r="F36" s="193"/>
      <c r="G36" s="36">
        <v>164534.74925999998</v>
      </c>
      <c r="H36" s="37">
        <v>102383.0534</v>
      </c>
      <c r="I36" s="37">
        <v>58938.48615999999</v>
      </c>
      <c r="J36" s="37">
        <v>150398.45897</v>
      </c>
      <c r="K36" s="37">
        <v>91346.61198999999</v>
      </c>
      <c r="L36" s="37">
        <v>56767.318869999996</v>
      </c>
    </row>
    <row r="37" spans="5:12" ht="13.5" thickBot="1">
      <c r="E37" s="192" t="s">
        <v>101</v>
      </c>
      <c r="F37" s="193"/>
      <c r="G37" s="36">
        <v>192031.37213</v>
      </c>
      <c r="H37" s="37">
        <v>125885.30090999999</v>
      </c>
      <c r="I37" s="37">
        <v>63503.25559</v>
      </c>
      <c r="J37" s="37">
        <v>178599.99800999998</v>
      </c>
      <c r="K37" s="37">
        <v>116578.02107999999</v>
      </c>
      <c r="L37" s="37">
        <v>59928.39814</v>
      </c>
    </row>
    <row r="38" spans="5:12" ht="13.5" thickBot="1">
      <c r="E38" s="192" t="s">
        <v>102</v>
      </c>
      <c r="F38" s="193"/>
      <c r="G38" s="36">
        <v>783.3713</v>
      </c>
      <c r="H38" s="37">
        <v>577.19434</v>
      </c>
      <c r="I38" s="37">
        <v>191.71758</v>
      </c>
      <c r="J38" s="37">
        <v>439.13811</v>
      </c>
      <c r="K38" s="37">
        <v>367.15659000000005</v>
      </c>
      <c r="L38" s="37">
        <v>70.05314999999999</v>
      </c>
    </row>
    <row r="39" spans="7:12" ht="13.5" thickBot="1">
      <c r="G39" s="129"/>
      <c r="H39" s="129"/>
      <c r="I39" s="129"/>
      <c r="J39" s="129"/>
      <c r="K39" s="129"/>
      <c r="L39" s="129"/>
    </row>
    <row r="40" spans="4:12" ht="13.5" thickBot="1">
      <c r="D40" s="40"/>
      <c r="E40" s="40"/>
      <c r="F40" s="40"/>
      <c r="G40" s="40"/>
      <c r="H40" s="40"/>
      <c r="I40" s="40"/>
      <c r="J40" s="130"/>
      <c r="K40" s="130"/>
      <c r="L40" s="130"/>
    </row>
    <row r="41" spans="3:12" ht="13.5" thickBot="1">
      <c r="C41" s="194" t="s">
        <v>165</v>
      </c>
      <c r="D41" s="195"/>
      <c r="E41" s="195"/>
      <c r="F41" s="195"/>
      <c r="G41" s="195"/>
      <c r="H41" s="195"/>
      <c r="I41" s="195"/>
      <c r="J41" s="195"/>
      <c r="K41" s="195"/>
      <c r="L41" s="196"/>
    </row>
    <row r="42" spans="3:12" ht="13.5" thickBot="1">
      <c r="C42" s="197"/>
      <c r="D42" s="198"/>
      <c r="E42" s="198"/>
      <c r="F42" s="198"/>
      <c r="G42" s="198"/>
      <c r="H42" s="198"/>
      <c r="I42" s="198"/>
      <c r="J42" s="198"/>
      <c r="K42" s="198"/>
      <c r="L42" s="199"/>
    </row>
    <row r="43" spans="4:12" ht="13.5" thickBot="1">
      <c r="D43" s="41"/>
      <c r="E43" s="41"/>
      <c r="F43" s="41"/>
      <c r="G43" s="41"/>
      <c r="H43" s="41"/>
      <c r="I43" s="41"/>
      <c r="J43" s="41"/>
      <c r="K43" s="41"/>
      <c r="L43" s="41"/>
    </row>
    <row r="44" spans="4:12" ht="15.75" customHeight="1" thickBot="1">
      <c r="D44" s="189" t="s">
        <v>7</v>
      </c>
      <c r="E44" s="190"/>
      <c r="F44" s="191"/>
      <c r="G44" s="46">
        <v>6799.140356889595</v>
      </c>
      <c r="H44" s="38">
        <v>7249.801244084252</v>
      </c>
      <c r="I44" s="38">
        <v>6082.781285631556</v>
      </c>
      <c r="J44" s="38">
        <v>3629.1351174223882</v>
      </c>
      <c r="K44" s="38">
        <v>3934.1633513988572</v>
      </c>
      <c r="L44" s="39">
        <v>3169.5759768071125</v>
      </c>
    </row>
    <row r="45" spans="4:12" ht="13.5" thickBot="1">
      <c r="D45" s="41"/>
      <c r="E45" s="43" t="s">
        <v>97</v>
      </c>
      <c r="F45" s="44"/>
      <c r="G45" s="37">
        <v>3075.351904621907</v>
      </c>
      <c r="H45" s="37">
        <v>3286.9475823132393</v>
      </c>
      <c r="I45" s="37">
        <v>2719.483731373833</v>
      </c>
      <c r="J45" s="37">
        <f>(J32/J24)*1000</f>
        <v>3212.93909116833</v>
      </c>
      <c r="K45" s="37">
        <f>(K32/K24)*1000</f>
        <v>3417.2887786510387</v>
      </c>
      <c r="L45" s="37">
        <f>(L32/L24)*1000</f>
        <v>2862.976935557172</v>
      </c>
    </row>
    <row r="46" spans="5:12" ht="13.5" thickBot="1">
      <c r="E46" s="34" t="s">
        <v>98</v>
      </c>
      <c r="F46" s="35"/>
      <c r="G46" s="36">
        <v>7548.573990071821</v>
      </c>
      <c r="H46" s="37">
        <v>8028.259907033854</v>
      </c>
      <c r="I46" s="37">
        <v>6850.648529691079</v>
      </c>
      <c r="J46" s="37">
        <f>(J35/J25)*1000</f>
        <v>7752.384870925992</v>
      </c>
      <c r="K46" s="37">
        <f>(K35/K25)*1000</f>
        <v>8356.406549787369</v>
      </c>
      <c r="L46" s="37">
        <f>(L35/L25)*1000</f>
        <v>6949.929775608595</v>
      </c>
    </row>
    <row r="49" spans="3:13" ht="13.5" thickBot="1">
      <c r="C49" s="200" t="s">
        <v>76</v>
      </c>
      <c r="D49" s="201"/>
      <c r="E49" s="201"/>
      <c r="F49" s="201"/>
      <c r="G49" s="201"/>
      <c r="H49" s="201"/>
      <c r="I49" s="201"/>
      <c r="J49" s="201"/>
      <c r="K49" s="201"/>
      <c r="L49" s="201"/>
      <c r="M49" s="202"/>
    </row>
    <row r="50" spans="3:13" ht="13.5" thickBot="1">
      <c r="C50" s="200" t="s">
        <v>77</v>
      </c>
      <c r="D50" s="201"/>
      <c r="E50" s="201"/>
      <c r="F50" s="201"/>
      <c r="G50" s="201"/>
      <c r="H50" s="201"/>
      <c r="I50" s="201"/>
      <c r="J50" s="201"/>
      <c r="K50" s="201"/>
      <c r="L50" s="201"/>
      <c r="M50" s="202"/>
    </row>
    <row r="51" spans="3:13" ht="13.5" thickBot="1">
      <c r="C51" s="200" t="s">
        <v>103</v>
      </c>
      <c r="D51" s="201"/>
      <c r="E51" s="201"/>
      <c r="F51" s="201"/>
      <c r="G51" s="201"/>
      <c r="H51" s="201"/>
      <c r="I51" s="201"/>
      <c r="J51" s="201"/>
      <c r="K51" s="201"/>
      <c r="L51" s="201"/>
      <c r="M51" s="202"/>
    </row>
  </sheetData>
  <sheetProtection/>
  <mergeCells count="20">
    <mergeCell ref="C49:M49"/>
    <mergeCell ref="C50:M50"/>
    <mergeCell ref="C51:M51"/>
    <mergeCell ref="D23:F23"/>
    <mergeCell ref="D31:F31"/>
    <mergeCell ref="E32:F32"/>
    <mergeCell ref="E35:F35"/>
    <mergeCell ref="E36:F36"/>
    <mergeCell ref="E37:F37"/>
    <mergeCell ref="C28:L29"/>
    <mergeCell ref="G16:I17"/>
    <mergeCell ref="J16:L17"/>
    <mergeCell ref="D44:F44"/>
    <mergeCell ref="E38:F38"/>
    <mergeCell ref="E33:F33"/>
    <mergeCell ref="E34:F34"/>
    <mergeCell ref="E24:F24"/>
    <mergeCell ref="E25:F25"/>
    <mergeCell ref="C20:L21"/>
    <mergeCell ref="C41:L4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6"/>
  </sheetPr>
  <dimension ref="C16:X32"/>
  <sheetViews>
    <sheetView zoomScalePageLayoutView="0" workbookViewId="0" topLeftCell="A1">
      <selection activeCell="A1" sqref="A1"/>
    </sheetView>
  </sheetViews>
  <sheetFormatPr defaultColWidth="11.421875" defaultRowHeight="12.75"/>
  <cols>
    <col min="1" max="3" width="11.421875" style="64" customWidth="1"/>
    <col min="4" max="4" width="15.57421875" style="64" customWidth="1"/>
    <col min="5" max="14" width="11.7109375" style="64" bestFit="1" customWidth="1"/>
    <col min="15" max="16384" width="11.421875" style="64" customWidth="1"/>
  </cols>
  <sheetData>
    <row r="2" ht="12.75"/>
    <row r="3" ht="12.75"/>
    <row r="4" ht="12.75"/>
    <row r="5" ht="12.75"/>
    <row r="6" ht="12.75"/>
    <row r="7" ht="12.75"/>
    <row r="8" ht="12.75"/>
    <row r="10" ht="12.75"/>
    <row r="11" ht="12.75"/>
    <row r="12" ht="12.75"/>
    <row r="13" ht="12.75"/>
    <row r="14" ht="12.75"/>
    <row r="16" spans="5:14" ht="13.5" thickBot="1">
      <c r="E16" s="63"/>
      <c r="F16" s="63"/>
      <c r="G16" s="63"/>
      <c r="H16" s="63"/>
      <c r="I16" s="63"/>
      <c r="J16" s="63"/>
      <c r="K16" s="63"/>
      <c r="L16" s="63"/>
      <c r="M16" s="63"/>
      <c r="N16" s="63"/>
    </row>
    <row r="17" spans="4:15" ht="13.5" customHeight="1" thickBot="1">
      <c r="D17" s="65"/>
      <c r="E17" s="216" t="s">
        <v>0</v>
      </c>
      <c r="F17" s="213"/>
      <c r="G17" s="213" t="s">
        <v>172</v>
      </c>
      <c r="H17" s="213"/>
      <c r="I17" s="213" t="s">
        <v>5</v>
      </c>
      <c r="J17" s="213"/>
      <c r="K17" s="213"/>
      <c r="L17" s="213"/>
      <c r="M17" s="213"/>
      <c r="N17" s="214"/>
      <c r="O17" s="66"/>
    </row>
    <row r="18" spans="4:15" ht="13.5" thickBot="1">
      <c r="D18" s="65"/>
      <c r="E18" s="217"/>
      <c r="F18" s="188"/>
      <c r="G18" s="188"/>
      <c r="H18" s="188"/>
      <c r="I18" s="188"/>
      <c r="J18" s="188"/>
      <c r="K18" s="188"/>
      <c r="L18" s="188"/>
      <c r="M18" s="188"/>
      <c r="N18" s="215"/>
      <c r="O18" s="66"/>
    </row>
    <row r="19" spans="4:15" ht="13.5" thickBot="1">
      <c r="D19" s="65"/>
      <c r="E19" s="217"/>
      <c r="F19" s="188"/>
      <c r="G19" s="188"/>
      <c r="H19" s="188"/>
      <c r="I19" s="219" t="s">
        <v>173</v>
      </c>
      <c r="J19" s="220"/>
      <c r="K19" s="221" t="s">
        <v>9</v>
      </c>
      <c r="L19" s="220"/>
      <c r="M19" s="221" t="s">
        <v>6</v>
      </c>
      <c r="N19" s="222"/>
      <c r="O19" s="66"/>
    </row>
    <row r="20" spans="4:15" ht="21" customHeight="1" thickBot="1">
      <c r="D20" s="65"/>
      <c r="E20" s="57">
        <v>2018</v>
      </c>
      <c r="F20" s="58">
        <v>2019</v>
      </c>
      <c r="G20" s="58">
        <v>2018</v>
      </c>
      <c r="H20" s="58">
        <v>2019</v>
      </c>
      <c r="I20" s="58">
        <v>2018</v>
      </c>
      <c r="J20" s="58">
        <v>2019</v>
      </c>
      <c r="K20" s="58">
        <v>2018</v>
      </c>
      <c r="L20" s="58">
        <v>2019</v>
      </c>
      <c r="M20" s="58">
        <v>2018</v>
      </c>
      <c r="N20" s="59">
        <v>2019</v>
      </c>
      <c r="O20" s="66"/>
    </row>
    <row r="21" spans="5:14" ht="13.5" thickBot="1">
      <c r="E21" s="93"/>
      <c r="F21" s="93"/>
      <c r="G21" s="93"/>
      <c r="H21" s="93"/>
      <c r="I21" s="93"/>
      <c r="J21" s="93"/>
      <c r="K21" s="93"/>
      <c r="L21" s="93"/>
      <c r="M21" s="93"/>
      <c r="N21" s="93"/>
    </row>
    <row r="22" spans="3:14" ht="14.25" customHeight="1" thickBot="1">
      <c r="C22" s="206" t="s">
        <v>171</v>
      </c>
      <c r="D22" s="207"/>
      <c r="E22" s="94">
        <v>67951</v>
      </c>
      <c r="F22" s="94">
        <v>61132</v>
      </c>
      <c r="G22" s="94">
        <v>21059</v>
      </c>
      <c r="H22" s="94">
        <v>19257</v>
      </c>
      <c r="I22" s="94">
        <v>81790</v>
      </c>
      <c r="J22" s="94">
        <v>72369</v>
      </c>
      <c r="K22" s="94">
        <v>49233</v>
      </c>
      <c r="L22" s="94">
        <v>43925</v>
      </c>
      <c r="M22" s="94">
        <v>31082</v>
      </c>
      <c r="N22" s="95">
        <v>27198</v>
      </c>
    </row>
    <row r="23" spans="3:14" ht="13.5" thickBot="1">
      <c r="C23" s="68"/>
      <c r="D23" s="68"/>
      <c r="E23" s="67"/>
      <c r="F23" s="97"/>
      <c r="G23" s="67"/>
      <c r="H23" s="97"/>
      <c r="I23" s="67"/>
      <c r="J23" s="97"/>
      <c r="K23" s="97"/>
      <c r="L23" s="97"/>
      <c r="M23" s="97"/>
      <c r="N23" s="97"/>
    </row>
    <row r="24" spans="3:14" ht="13.5" thickBot="1">
      <c r="C24" s="192" t="s">
        <v>156</v>
      </c>
      <c r="D24" s="193"/>
      <c r="E24" s="17">
        <v>39406</v>
      </c>
      <c r="F24" s="18">
        <v>7634</v>
      </c>
      <c r="G24" s="18">
        <v>17249</v>
      </c>
      <c r="H24" s="18">
        <v>4286</v>
      </c>
      <c r="I24" s="18">
        <v>46212</v>
      </c>
      <c r="J24" s="18">
        <v>8696</v>
      </c>
      <c r="K24" s="17">
        <v>27398</v>
      </c>
      <c r="L24" s="18">
        <v>5405</v>
      </c>
      <c r="M24" s="18">
        <v>17846</v>
      </c>
      <c r="N24" s="18">
        <v>3147</v>
      </c>
    </row>
    <row r="25" spans="3:14" ht="13.5" thickBot="1">
      <c r="C25" s="192" t="s">
        <v>105</v>
      </c>
      <c r="D25" s="193"/>
      <c r="E25" s="17">
        <v>6096</v>
      </c>
      <c r="F25" s="18">
        <v>1367</v>
      </c>
      <c r="G25" s="18">
        <v>998</v>
      </c>
      <c r="H25" s="18">
        <v>365</v>
      </c>
      <c r="I25" s="18">
        <v>8193</v>
      </c>
      <c r="J25" s="18">
        <v>1810</v>
      </c>
      <c r="K25" s="17">
        <v>5352</v>
      </c>
      <c r="L25" s="18">
        <v>1101</v>
      </c>
      <c r="M25" s="18">
        <v>2714</v>
      </c>
      <c r="N25" s="18">
        <v>676</v>
      </c>
    </row>
    <row r="26" spans="3:14" ht="13.5" thickBot="1">
      <c r="C26" s="192" t="s">
        <v>106</v>
      </c>
      <c r="D26" s="193"/>
      <c r="E26" s="17">
        <v>7906</v>
      </c>
      <c r="F26" s="18">
        <v>1551</v>
      </c>
      <c r="G26" s="18">
        <v>687</v>
      </c>
      <c r="H26" s="18">
        <v>293</v>
      </c>
      <c r="I26" s="18">
        <v>10660</v>
      </c>
      <c r="J26" s="18">
        <v>2527</v>
      </c>
      <c r="K26" s="17">
        <v>6704</v>
      </c>
      <c r="L26" s="18">
        <v>1593</v>
      </c>
      <c r="M26" s="18">
        <v>3809</v>
      </c>
      <c r="N26" s="18">
        <v>915</v>
      </c>
    </row>
    <row r="27" spans="3:14" ht="13.5" thickBot="1">
      <c r="C27" s="192" t="s">
        <v>107</v>
      </c>
      <c r="D27" s="193"/>
      <c r="E27" s="17">
        <v>10718</v>
      </c>
      <c r="F27" s="18">
        <v>2844</v>
      </c>
      <c r="G27" s="18">
        <v>156</v>
      </c>
      <c r="H27" s="18">
        <v>82</v>
      </c>
      <c r="I27" s="18">
        <v>12241</v>
      </c>
      <c r="J27" s="18">
        <v>3134</v>
      </c>
      <c r="K27" s="17">
        <v>7165</v>
      </c>
      <c r="L27" s="18">
        <v>2150</v>
      </c>
      <c r="M27" s="18">
        <v>4938</v>
      </c>
      <c r="N27" s="18">
        <v>961</v>
      </c>
    </row>
    <row r="28" spans="3:14" ht="13.5" thickBot="1">
      <c r="C28" s="192" t="s">
        <v>170</v>
      </c>
      <c r="D28" s="193"/>
      <c r="E28" s="61" t="s">
        <v>154</v>
      </c>
      <c r="F28" s="18">
        <v>47736</v>
      </c>
      <c r="G28" s="62" t="s">
        <v>154</v>
      </c>
      <c r="H28" s="18">
        <v>16440</v>
      </c>
      <c r="I28" s="62" t="s">
        <v>154</v>
      </c>
      <c r="J28" s="18">
        <v>56202</v>
      </c>
      <c r="K28" s="61" t="s">
        <v>154</v>
      </c>
      <c r="L28" s="18">
        <v>33676</v>
      </c>
      <c r="M28" s="62" t="s">
        <v>154</v>
      </c>
      <c r="N28" s="18">
        <v>21499</v>
      </c>
    </row>
    <row r="29" spans="6:18" ht="13.5" thickBot="1">
      <c r="F29" s="12"/>
      <c r="G29" s="69"/>
      <c r="H29" s="70"/>
      <c r="I29" s="70"/>
      <c r="J29" s="12"/>
      <c r="K29" s="70"/>
      <c r="L29" s="71"/>
      <c r="M29" s="69"/>
      <c r="N29" s="12"/>
      <c r="O29" s="69"/>
      <c r="P29" s="12"/>
      <c r="Q29" s="69"/>
      <c r="R29" s="12"/>
    </row>
    <row r="30" spans="3:24" ht="13.5" thickBot="1">
      <c r="C30" s="218" t="s">
        <v>168</v>
      </c>
      <c r="D30" s="218"/>
      <c r="E30" s="218"/>
      <c r="F30" s="218"/>
      <c r="G30" s="218"/>
      <c r="H30" s="218"/>
      <c r="I30" s="218"/>
      <c r="J30" s="218"/>
      <c r="K30" s="218"/>
      <c r="L30" s="218"/>
      <c r="M30" s="218"/>
      <c r="N30" s="218"/>
      <c r="O30" s="218"/>
      <c r="P30" s="218"/>
      <c r="Q30" s="218"/>
      <c r="R30" s="218"/>
      <c r="S30" s="218"/>
      <c r="T30" s="218"/>
      <c r="U30" s="218"/>
      <c r="V30" s="218"/>
      <c r="W30" s="218"/>
      <c r="X30" s="218"/>
    </row>
    <row r="31" ht="13.5" thickBot="1">
      <c r="C31" s="72" t="s">
        <v>80</v>
      </c>
    </row>
    <row r="32" ht="13.5" thickBot="1">
      <c r="C32" s="72" t="s">
        <v>169</v>
      </c>
    </row>
  </sheetData>
  <sheetProtection/>
  <mergeCells count="13">
    <mergeCell ref="C30:X30"/>
    <mergeCell ref="I19:J19"/>
    <mergeCell ref="K19:L19"/>
    <mergeCell ref="M19:N19"/>
    <mergeCell ref="C22:D22"/>
    <mergeCell ref="C24:D24"/>
    <mergeCell ref="C25:D25"/>
    <mergeCell ref="I17:N18"/>
    <mergeCell ref="G17:H19"/>
    <mergeCell ref="E17:F19"/>
    <mergeCell ref="C26:D26"/>
    <mergeCell ref="C27:D27"/>
    <mergeCell ref="C28:D28"/>
  </mergeCells>
  <printOptions/>
  <pageMargins left="0.7" right="0.7" top="0.75" bottom="0.75" header="0.3" footer="0.3"/>
  <pageSetup horizontalDpi="200" verticalDpi="2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6"/>
  </sheetPr>
  <dimension ref="C16:O31"/>
  <sheetViews>
    <sheetView zoomScalePageLayoutView="0" workbookViewId="0" topLeftCell="A1">
      <selection activeCell="A1" sqref="A1"/>
    </sheetView>
  </sheetViews>
  <sheetFormatPr defaultColWidth="11.421875" defaultRowHeight="12.75"/>
  <cols>
    <col min="1" max="4" width="11.421875" style="73" customWidth="1"/>
    <col min="5" max="10" width="11.7109375" style="73" bestFit="1" customWidth="1"/>
    <col min="11" max="16384" width="11.421875" style="73" customWidth="1"/>
  </cols>
  <sheetData>
    <row r="2" ht="12.75"/>
    <row r="3" ht="12.75"/>
    <row r="4" ht="12.75"/>
    <row r="5" ht="12.75"/>
    <row r="6" ht="12.75"/>
    <row r="7" ht="12.75"/>
    <row r="8" ht="12.75"/>
    <row r="9" ht="12.75"/>
    <row r="11" ht="12.75"/>
    <row r="12" ht="12.75"/>
    <row r="13" ht="12.75"/>
    <row r="14" ht="12.75"/>
    <row r="16" spans="5:10" ht="13.5" thickBot="1">
      <c r="E16" s="84"/>
      <c r="F16" s="84"/>
      <c r="G16" s="84"/>
      <c r="H16" s="84"/>
      <c r="I16" s="84"/>
      <c r="J16" s="84"/>
    </row>
    <row r="17" spans="4:10" ht="12.75">
      <c r="D17" s="83"/>
      <c r="E17" s="226" t="s">
        <v>174</v>
      </c>
      <c r="F17" s="227"/>
      <c r="G17" s="227"/>
      <c r="H17" s="227"/>
      <c r="I17" s="227"/>
      <c r="J17" s="228"/>
    </row>
    <row r="18" spans="4:10" ht="13.5" customHeight="1" thickBot="1">
      <c r="D18" s="83"/>
      <c r="E18" s="229" t="s">
        <v>8</v>
      </c>
      <c r="F18" s="230"/>
      <c r="G18" s="230"/>
      <c r="H18" s="230"/>
      <c r="I18" s="230"/>
      <c r="J18" s="231"/>
    </row>
    <row r="19" spans="4:11" ht="13.5" customHeight="1" thickBot="1">
      <c r="D19" s="83"/>
      <c r="E19" s="225" t="s">
        <v>177</v>
      </c>
      <c r="F19" s="224"/>
      <c r="G19" s="223" t="s">
        <v>155</v>
      </c>
      <c r="H19" s="224"/>
      <c r="I19" s="223" t="s">
        <v>6</v>
      </c>
      <c r="J19" s="224"/>
      <c r="K19" s="81"/>
    </row>
    <row r="20" spans="4:10" ht="13.5" thickBot="1">
      <c r="D20" s="83"/>
      <c r="E20" s="82">
        <v>2018</v>
      </c>
      <c r="F20" s="58">
        <v>2019</v>
      </c>
      <c r="G20" s="58">
        <v>2018</v>
      </c>
      <c r="H20" s="58">
        <v>2019</v>
      </c>
      <c r="I20" s="58">
        <v>2018</v>
      </c>
      <c r="J20" s="58">
        <v>2019</v>
      </c>
    </row>
    <row r="21" spans="5:15" ht="13.5" thickBot="1">
      <c r="E21" s="86"/>
      <c r="F21" s="87"/>
      <c r="G21" s="87"/>
      <c r="H21" s="87"/>
      <c r="I21" s="87"/>
      <c r="J21" s="87"/>
      <c r="O21" s="75"/>
    </row>
    <row r="22" spans="3:15" ht="13.5" thickBot="1">
      <c r="C22" s="206" t="s">
        <v>176</v>
      </c>
      <c r="D22" s="232"/>
      <c r="E22" s="88">
        <v>556101.68979</v>
      </c>
      <c r="F22" s="51">
        <v>520976.95901</v>
      </c>
      <c r="G22" s="51">
        <v>356929.46465000004</v>
      </c>
      <c r="H22" s="51">
        <v>333080.92399000004</v>
      </c>
      <c r="I22" s="51">
        <v>189065.00792000003</v>
      </c>
      <c r="J22" s="89">
        <v>179762.71465</v>
      </c>
      <c r="O22" s="75"/>
    </row>
    <row r="23" spans="3:15" ht="13.5" thickBot="1">
      <c r="C23" s="68"/>
      <c r="D23" s="90"/>
      <c r="E23" s="91"/>
      <c r="F23" s="91"/>
      <c r="G23" s="91"/>
      <c r="H23" s="91"/>
      <c r="I23" s="91"/>
      <c r="J23" s="92"/>
      <c r="K23" s="14"/>
      <c r="L23" s="14"/>
      <c r="M23" s="14"/>
      <c r="N23" s="14"/>
      <c r="O23" s="75"/>
    </row>
    <row r="24" spans="3:15" ht="13.5" thickBot="1">
      <c r="C24" s="192" t="s">
        <v>104</v>
      </c>
      <c r="D24" s="193"/>
      <c r="E24" s="36">
        <v>325694.06588999997</v>
      </c>
      <c r="F24" s="37">
        <v>59473.10257</v>
      </c>
      <c r="G24" s="37">
        <v>206064.80337</v>
      </c>
      <c r="H24" s="37">
        <v>39217.87566</v>
      </c>
      <c r="I24" s="37">
        <v>112708.82927</v>
      </c>
      <c r="J24" s="78">
        <v>19381.08874</v>
      </c>
      <c r="K24" s="76"/>
      <c r="L24" s="76"/>
      <c r="M24" s="76"/>
      <c r="N24" s="76"/>
      <c r="O24" s="75"/>
    </row>
    <row r="25" spans="3:15" ht="13.5" thickBot="1">
      <c r="C25" s="192" t="s">
        <v>105</v>
      </c>
      <c r="D25" s="193"/>
      <c r="E25" s="36">
        <v>68861.84943999999</v>
      </c>
      <c r="F25" s="37">
        <v>14126.46405</v>
      </c>
      <c r="G25" s="37">
        <v>46203.03064</v>
      </c>
      <c r="H25" s="37">
        <v>8749.893</v>
      </c>
      <c r="I25" s="37">
        <v>21731.45395</v>
      </c>
      <c r="J25" s="78">
        <v>5091.63921</v>
      </c>
      <c r="K25" s="76"/>
      <c r="L25" s="76"/>
      <c r="M25" s="76"/>
      <c r="N25" s="76"/>
      <c r="O25" s="75"/>
    </row>
    <row r="26" spans="3:15" ht="13.5" thickBot="1">
      <c r="C26" s="192" t="s">
        <v>106</v>
      </c>
      <c r="D26" s="193"/>
      <c r="E26" s="36">
        <v>66276.68003</v>
      </c>
      <c r="F26" s="37">
        <v>15302.982380000001</v>
      </c>
      <c r="G26" s="37">
        <v>44003.94166</v>
      </c>
      <c r="H26" s="37">
        <v>10682.43529</v>
      </c>
      <c r="I26" s="37">
        <v>21452.762689999996</v>
      </c>
      <c r="J26" s="78">
        <v>4556.55654</v>
      </c>
      <c r="K26" s="76"/>
      <c r="L26" s="76"/>
      <c r="M26" s="76"/>
      <c r="N26" s="76"/>
      <c r="O26" s="75"/>
    </row>
    <row r="27" spans="3:15" ht="13.5" thickBot="1">
      <c r="C27" s="192" t="s">
        <v>107</v>
      </c>
      <c r="D27" s="193"/>
      <c r="E27" s="36">
        <v>65404.627</v>
      </c>
      <c r="F27" s="37">
        <v>10535.722749999999</v>
      </c>
      <c r="G27" s="37">
        <v>41954.241350000004</v>
      </c>
      <c r="H27" s="37">
        <v>7424.903869999999</v>
      </c>
      <c r="I27" s="37">
        <v>22549.658840000004</v>
      </c>
      <c r="J27" s="78">
        <v>3020.96698</v>
      </c>
      <c r="K27" s="76"/>
      <c r="L27" s="76"/>
      <c r="M27" s="76"/>
      <c r="N27" s="76"/>
      <c r="O27" s="75"/>
    </row>
    <row r="28" spans="3:15" ht="13.5" thickBot="1">
      <c r="C28" s="192" t="s">
        <v>170</v>
      </c>
      <c r="D28" s="193"/>
      <c r="E28" s="79" t="s">
        <v>154</v>
      </c>
      <c r="F28" s="37">
        <v>421538.68726</v>
      </c>
      <c r="G28" s="80" t="s">
        <v>154</v>
      </c>
      <c r="H28" s="37">
        <v>267005.81617</v>
      </c>
      <c r="I28" s="80" t="s">
        <v>154</v>
      </c>
      <c r="J28" s="78">
        <v>147712.46318000002</v>
      </c>
      <c r="K28" s="77"/>
      <c r="L28" s="76"/>
      <c r="M28" s="77"/>
      <c r="N28" s="76"/>
      <c r="O28" s="75"/>
    </row>
    <row r="29" spans="10:15" ht="12.75">
      <c r="J29" s="74"/>
      <c r="O29" s="75"/>
    </row>
    <row r="30" spans="3:15" ht="12.75">
      <c r="C30" s="72" t="s">
        <v>110</v>
      </c>
      <c r="D30" s="85"/>
      <c r="E30" s="85"/>
      <c r="J30" s="74"/>
      <c r="O30" s="75"/>
    </row>
    <row r="31" spans="3:5" ht="12.75">
      <c r="C31" s="72" t="s">
        <v>175</v>
      </c>
      <c r="D31" s="72"/>
      <c r="E31" s="72"/>
    </row>
  </sheetData>
  <sheetProtection/>
  <mergeCells count="10">
    <mergeCell ref="E17:J18"/>
    <mergeCell ref="C22:D22"/>
    <mergeCell ref="C25:D25"/>
    <mergeCell ref="C26:D26"/>
    <mergeCell ref="C27:D27"/>
    <mergeCell ref="C28:D28"/>
    <mergeCell ref="C24:D24"/>
    <mergeCell ref="G19:H19"/>
    <mergeCell ref="I19:J19"/>
    <mergeCell ref="E19:F19"/>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6"/>
  </sheetPr>
  <dimension ref="B16:P47"/>
  <sheetViews>
    <sheetView zoomScalePageLayoutView="0" workbookViewId="0" topLeftCell="A1">
      <selection activeCell="A1" sqref="A1"/>
    </sheetView>
  </sheetViews>
  <sheetFormatPr defaultColWidth="11.421875" defaultRowHeight="12.75"/>
  <cols>
    <col min="1" max="2" width="11.421875" style="33" customWidth="1"/>
    <col min="3" max="3" width="55.00390625" style="33" customWidth="1"/>
    <col min="4" max="13" width="11.421875" style="33" customWidth="1"/>
    <col min="14" max="15" width="11.7109375" style="33" bestFit="1" customWidth="1"/>
    <col min="16" max="16384" width="11.421875" style="33" customWidth="1"/>
  </cols>
  <sheetData>
    <row r="2" ht="12.75"/>
    <row r="3" ht="12.75"/>
    <row r="4" ht="12.75"/>
    <row r="5" ht="12.75"/>
    <row r="6" ht="12.75"/>
    <row r="7" ht="12.75"/>
    <row r="8" ht="12.75"/>
    <row r="10" ht="12.75"/>
    <row r="11" ht="12.75"/>
    <row r="12" ht="12.75"/>
    <row r="13" ht="12.75"/>
    <row r="14" ht="12.75"/>
    <row r="16" spans="3:16" ht="13.5" customHeight="1" thickBot="1">
      <c r="C16" s="56"/>
      <c r="D16" s="226" t="s">
        <v>0</v>
      </c>
      <c r="E16" s="237"/>
      <c r="F16" s="227" t="s">
        <v>181</v>
      </c>
      <c r="G16" s="227"/>
      <c r="H16" s="226" t="s">
        <v>5</v>
      </c>
      <c r="I16" s="227"/>
      <c r="J16" s="227"/>
      <c r="K16" s="227"/>
      <c r="L16" s="227"/>
      <c r="M16" s="227"/>
      <c r="N16" s="226" t="s">
        <v>180</v>
      </c>
      <c r="O16" s="241"/>
      <c r="P16" s="54"/>
    </row>
    <row r="17" spans="3:16" ht="13.5" customHeight="1" thickBot="1">
      <c r="C17" s="103"/>
      <c r="D17" s="238"/>
      <c r="E17" s="239"/>
      <c r="F17" s="235"/>
      <c r="G17" s="235"/>
      <c r="H17" s="229"/>
      <c r="I17" s="230"/>
      <c r="J17" s="230"/>
      <c r="K17" s="230"/>
      <c r="L17" s="230"/>
      <c r="M17" s="230"/>
      <c r="N17" s="238"/>
      <c r="O17" s="235"/>
      <c r="P17" s="101"/>
    </row>
    <row r="18" spans="3:16" ht="13.5" customHeight="1" thickBot="1">
      <c r="C18" s="103"/>
      <c r="D18" s="240"/>
      <c r="E18" s="216"/>
      <c r="F18" s="236"/>
      <c r="G18" s="236"/>
      <c r="H18" s="233" t="s">
        <v>179</v>
      </c>
      <c r="I18" s="234"/>
      <c r="J18" s="223" t="s">
        <v>9</v>
      </c>
      <c r="K18" s="224"/>
      <c r="L18" s="233" t="s">
        <v>6</v>
      </c>
      <c r="M18" s="234"/>
      <c r="N18" s="240"/>
      <c r="O18" s="242"/>
      <c r="P18" s="54"/>
    </row>
    <row r="19" spans="3:16" ht="15.75" customHeight="1" thickBot="1">
      <c r="C19" s="56"/>
      <c r="D19" s="82">
        <v>2018</v>
      </c>
      <c r="E19" s="58">
        <v>2019</v>
      </c>
      <c r="F19" s="58">
        <v>2018</v>
      </c>
      <c r="G19" s="58">
        <v>2019</v>
      </c>
      <c r="H19" s="82">
        <v>2018</v>
      </c>
      <c r="I19" s="58">
        <v>2019</v>
      </c>
      <c r="J19" s="58">
        <v>2018</v>
      </c>
      <c r="K19" s="58">
        <v>2019</v>
      </c>
      <c r="L19" s="58">
        <v>2018</v>
      </c>
      <c r="M19" s="58">
        <v>2019</v>
      </c>
      <c r="N19" s="58">
        <v>2018</v>
      </c>
      <c r="O19" s="59">
        <v>2019</v>
      </c>
      <c r="P19" s="101"/>
    </row>
    <row r="20" spans="2:15" ht="13.5" thickBot="1">
      <c r="B20" s="73"/>
      <c r="C20" s="73"/>
      <c r="D20" s="87"/>
      <c r="E20" s="87"/>
      <c r="F20" s="87"/>
      <c r="G20" s="87"/>
      <c r="H20" s="87"/>
      <c r="I20" s="87"/>
      <c r="J20" s="87"/>
      <c r="K20" s="87"/>
      <c r="L20" s="87"/>
      <c r="M20" s="87"/>
      <c r="N20" s="87"/>
      <c r="O20" s="96"/>
    </row>
    <row r="21" spans="2:15" ht="16.5" customHeight="1" thickBot="1">
      <c r="B21" s="206" t="s">
        <v>1</v>
      </c>
      <c r="C21" s="207"/>
      <c r="D21" s="94">
        <v>67951</v>
      </c>
      <c r="E21" s="94">
        <v>61132</v>
      </c>
      <c r="F21" s="94">
        <v>21059</v>
      </c>
      <c r="G21" s="94">
        <v>19257</v>
      </c>
      <c r="H21" s="94">
        <v>81790</v>
      </c>
      <c r="I21" s="94">
        <v>72369</v>
      </c>
      <c r="J21" s="94">
        <v>49233</v>
      </c>
      <c r="K21" s="94">
        <v>43925</v>
      </c>
      <c r="L21" s="94">
        <v>31082</v>
      </c>
      <c r="M21" s="94">
        <v>27198</v>
      </c>
      <c r="N21" s="99">
        <v>556101.68979</v>
      </c>
      <c r="O21" s="100">
        <v>520976.95901</v>
      </c>
    </row>
    <row r="22" spans="2:15" ht="13.5" thickBot="1">
      <c r="B22" s="68"/>
      <c r="C22" s="68"/>
      <c r="D22" s="160"/>
      <c r="E22" s="160"/>
      <c r="F22" s="160"/>
      <c r="G22" s="160"/>
      <c r="H22" s="160"/>
      <c r="I22" s="160"/>
      <c r="J22" s="160"/>
      <c r="K22" s="160"/>
      <c r="L22" s="160"/>
      <c r="M22" s="160"/>
      <c r="N22" s="161"/>
      <c r="O22" s="161"/>
    </row>
    <row r="23" spans="2:15" ht="13.5" thickBot="1">
      <c r="B23" s="192" t="s">
        <v>120</v>
      </c>
      <c r="C23" s="193"/>
      <c r="D23" s="17">
        <v>7104</v>
      </c>
      <c r="E23" s="18">
        <v>2381</v>
      </c>
      <c r="F23" s="17">
        <v>1022</v>
      </c>
      <c r="G23" s="18">
        <v>342</v>
      </c>
      <c r="H23" s="17">
        <v>8499</v>
      </c>
      <c r="I23" s="18">
        <v>2686</v>
      </c>
      <c r="J23" s="17">
        <v>4681</v>
      </c>
      <c r="K23" s="18">
        <v>1680</v>
      </c>
      <c r="L23" s="18">
        <v>3680</v>
      </c>
      <c r="M23" s="17">
        <v>976</v>
      </c>
      <c r="N23" s="36">
        <v>33234.64344</v>
      </c>
      <c r="O23" s="37">
        <v>10313.16867</v>
      </c>
    </row>
    <row r="24" spans="2:15" ht="13.5" thickBot="1">
      <c r="B24" s="192" t="s">
        <v>124</v>
      </c>
      <c r="C24" s="193"/>
      <c r="D24" s="17">
        <v>846</v>
      </c>
      <c r="E24" s="18">
        <v>197</v>
      </c>
      <c r="F24" s="17">
        <v>347</v>
      </c>
      <c r="G24" s="18">
        <v>85</v>
      </c>
      <c r="H24" s="17">
        <v>1035</v>
      </c>
      <c r="I24" s="18">
        <v>242</v>
      </c>
      <c r="J24" s="17">
        <v>548</v>
      </c>
      <c r="K24" s="18">
        <v>128</v>
      </c>
      <c r="L24" s="18">
        <v>463</v>
      </c>
      <c r="M24" s="17">
        <v>112</v>
      </c>
      <c r="N24" s="36">
        <v>6442.60026</v>
      </c>
      <c r="O24" s="37">
        <v>1216.96363</v>
      </c>
    </row>
    <row r="25" spans="2:15" ht="13.5" thickBot="1">
      <c r="B25" s="192" t="s">
        <v>152</v>
      </c>
      <c r="C25" s="193"/>
      <c r="D25" s="17">
        <v>3</v>
      </c>
      <c r="E25" s="18">
        <v>0</v>
      </c>
      <c r="F25" s="17">
        <v>2</v>
      </c>
      <c r="G25" s="18">
        <v>0</v>
      </c>
      <c r="H25" s="17">
        <v>3</v>
      </c>
      <c r="I25" s="18">
        <v>0</v>
      </c>
      <c r="J25" s="17">
        <v>0</v>
      </c>
      <c r="K25" s="18">
        <v>0</v>
      </c>
      <c r="L25" s="18">
        <v>3</v>
      </c>
      <c r="M25" s="17">
        <v>0</v>
      </c>
      <c r="N25" s="36">
        <v>19.738889999999998</v>
      </c>
      <c r="O25" s="37">
        <v>0</v>
      </c>
    </row>
    <row r="26" spans="2:15" ht="13.5" thickBot="1">
      <c r="B26" s="192" t="s">
        <v>153</v>
      </c>
      <c r="C26" s="193"/>
      <c r="D26" s="97">
        <v>4</v>
      </c>
      <c r="E26" s="97">
        <v>0</v>
      </c>
      <c r="F26" s="97">
        <v>2</v>
      </c>
      <c r="G26" s="97">
        <v>0</v>
      </c>
      <c r="H26" s="97">
        <v>4</v>
      </c>
      <c r="I26" s="97">
        <v>0</v>
      </c>
      <c r="J26" s="97">
        <v>3</v>
      </c>
      <c r="K26" s="97">
        <v>0</v>
      </c>
      <c r="L26" s="97">
        <v>1</v>
      </c>
      <c r="M26" s="97">
        <v>0</v>
      </c>
      <c r="N26" s="98">
        <v>62.104510000000005</v>
      </c>
      <c r="O26" s="98">
        <v>0</v>
      </c>
    </row>
    <row r="27" spans="2:15" ht="13.5" thickBot="1">
      <c r="B27" s="192" t="s">
        <v>117</v>
      </c>
      <c r="C27" s="193"/>
      <c r="D27" s="17">
        <v>288</v>
      </c>
      <c r="E27" s="18">
        <v>63</v>
      </c>
      <c r="F27" s="17">
        <v>94</v>
      </c>
      <c r="G27" s="18">
        <v>33</v>
      </c>
      <c r="H27" s="17">
        <v>451</v>
      </c>
      <c r="I27" s="18">
        <v>182</v>
      </c>
      <c r="J27" s="17">
        <v>195</v>
      </c>
      <c r="K27" s="18">
        <v>74</v>
      </c>
      <c r="L27" s="18">
        <v>248</v>
      </c>
      <c r="M27" s="17">
        <v>103</v>
      </c>
      <c r="N27" s="36">
        <v>3363.5343</v>
      </c>
      <c r="O27" s="37">
        <v>965.78349</v>
      </c>
    </row>
    <row r="28" spans="2:15" ht="13.5" thickBot="1">
      <c r="B28" s="192" t="s">
        <v>118</v>
      </c>
      <c r="C28" s="193"/>
      <c r="D28" s="17">
        <v>730</v>
      </c>
      <c r="E28" s="18">
        <v>144</v>
      </c>
      <c r="F28" s="17">
        <v>360</v>
      </c>
      <c r="G28" s="18">
        <v>74</v>
      </c>
      <c r="H28" s="17">
        <v>821</v>
      </c>
      <c r="I28" s="18">
        <v>152</v>
      </c>
      <c r="J28" s="17">
        <v>457</v>
      </c>
      <c r="K28" s="18">
        <v>90</v>
      </c>
      <c r="L28" s="18">
        <v>345</v>
      </c>
      <c r="M28" s="17">
        <v>58</v>
      </c>
      <c r="N28" s="36">
        <v>4767.41666</v>
      </c>
      <c r="O28" s="37">
        <v>1006.83272</v>
      </c>
    </row>
    <row r="29" spans="2:15" ht="13.5" thickBot="1">
      <c r="B29" s="192" t="s">
        <v>119</v>
      </c>
      <c r="C29" s="193"/>
      <c r="D29" s="17">
        <v>3351</v>
      </c>
      <c r="E29" s="18">
        <v>740</v>
      </c>
      <c r="F29" s="17">
        <v>1042</v>
      </c>
      <c r="G29" s="18">
        <v>271</v>
      </c>
      <c r="H29" s="17">
        <v>3708</v>
      </c>
      <c r="I29" s="18">
        <v>794</v>
      </c>
      <c r="J29" s="17">
        <v>1876</v>
      </c>
      <c r="K29" s="18">
        <v>382</v>
      </c>
      <c r="L29" s="18">
        <v>1771</v>
      </c>
      <c r="M29" s="17">
        <v>400</v>
      </c>
      <c r="N29" s="36">
        <v>29097.93779</v>
      </c>
      <c r="O29" s="37">
        <v>5496.6011</v>
      </c>
    </row>
    <row r="30" spans="2:15" ht="13.5" thickBot="1">
      <c r="B30" s="192" t="s">
        <v>123</v>
      </c>
      <c r="C30" s="193"/>
      <c r="D30" s="97">
        <v>1690</v>
      </c>
      <c r="E30" s="97">
        <v>344</v>
      </c>
      <c r="F30" s="97">
        <v>404</v>
      </c>
      <c r="G30" s="97">
        <v>141</v>
      </c>
      <c r="H30" s="97">
        <v>2234</v>
      </c>
      <c r="I30" s="97">
        <v>360</v>
      </c>
      <c r="J30" s="97">
        <v>492</v>
      </c>
      <c r="K30" s="97">
        <v>57</v>
      </c>
      <c r="L30" s="97">
        <v>1709</v>
      </c>
      <c r="M30" s="97">
        <v>299</v>
      </c>
      <c r="N30" s="98">
        <v>11309.29694</v>
      </c>
      <c r="O30" s="98">
        <v>1939.17364</v>
      </c>
    </row>
    <row r="31" spans="2:15" ht="13.5" thickBot="1">
      <c r="B31" s="192" t="s">
        <v>121</v>
      </c>
      <c r="C31" s="193"/>
      <c r="D31" s="17">
        <v>122</v>
      </c>
      <c r="E31" s="18">
        <v>6</v>
      </c>
      <c r="F31" s="17">
        <v>12</v>
      </c>
      <c r="G31" s="18">
        <v>4</v>
      </c>
      <c r="H31" s="17">
        <v>122</v>
      </c>
      <c r="I31" s="18">
        <v>6</v>
      </c>
      <c r="J31" s="17">
        <v>107</v>
      </c>
      <c r="K31" s="18">
        <v>5</v>
      </c>
      <c r="L31" s="18">
        <v>13</v>
      </c>
      <c r="M31" s="17">
        <v>1</v>
      </c>
      <c r="N31" s="36">
        <v>395.31372</v>
      </c>
      <c r="O31" s="37">
        <v>44.94063</v>
      </c>
    </row>
    <row r="32" spans="2:15" ht="13.5" thickBot="1">
      <c r="B32" s="192" t="s">
        <v>178</v>
      </c>
      <c r="C32" s="193"/>
      <c r="D32" s="17">
        <v>608</v>
      </c>
      <c r="E32" s="18">
        <v>138</v>
      </c>
      <c r="F32" s="17">
        <v>186</v>
      </c>
      <c r="G32" s="18">
        <v>61</v>
      </c>
      <c r="H32" s="17">
        <v>662</v>
      </c>
      <c r="I32" s="18">
        <v>148</v>
      </c>
      <c r="J32" s="17">
        <v>447</v>
      </c>
      <c r="K32" s="18">
        <v>86</v>
      </c>
      <c r="L32" s="18">
        <v>193</v>
      </c>
      <c r="M32" s="17">
        <v>53</v>
      </c>
      <c r="N32" s="36">
        <v>3903.89573</v>
      </c>
      <c r="O32" s="37">
        <v>1288.62299</v>
      </c>
    </row>
    <row r="33" spans="2:15" ht="13.5" thickBot="1">
      <c r="B33" s="192" t="s">
        <v>113</v>
      </c>
      <c r="C33" s="193"/>
      <c r="D33" s="17">
        <v>10750</v>
      </c>
      <c r="E33" s="18">
        <v>2290</v>
      </c>
      <c r="F33" s="17">
        <v>3784</v>
      </c>
      <c r="G33" s="18">
        <v>907</v>
      </c>
      <c r="H33" s="17">
        <v>12886</v>
      </c>
      <c r="I33" s="18">
        <v>2649</v>
      </c>
      <c r="J33" s="17">
        <v>6819</v>
      </c>
      <c r="K33" s="18">
        <v>1637</v>
      </c>
      <c r="L33" s="18">
        <v>5797</v>
      </c>
      <c r="M33" s="17">
        <v>975</v>
      </c>
      <c r="N33" s="36">
        <v>103583.91145999999</v>
      </c>
      <c r="O33" s="37">
        <v>18821.50814</v>
      </c>
    </row>
    <row r="34" spans="2:15" ht="13.5" thickBot="1">
      <c r="B34" s="192" t="s">
        <v>112</v>
      </c>
      <c r="C34" s="193"/>
      <c r="D34" s="97">
        <v>8685</v>
      </c>
      <c r="E34" s="97">
        <v>1725</v>
      </c>
      <c r="F34" s="97">
        <v>3045</v>
      </c>
      <c r="G34" s="97">
        <v>874</v>
      </c>
      <c r="H34" s="97">
        <v>10563</v>
      </c>
      <c r="I34" s="97">
        <v>2151</v>
      </c>
      <c r="J34" s="97">
        <v>8757</v>
      </c>
      <c r="K34" s="97">
        <v>1844</v>
      </c>
      <c r="L34" s="97">
        <v>1542</v>
      </c>
      <c r="M34" s="97">
        <v>269</v>
      </c>
      <c r="N34" s="98">
        <v>73246.96165000001</v>
      </c>
      <c r="O34" s="98">
        <v>13956.08839</v>
      </c>
    </row>
    <row r="35" spans="2:15" ht="13.5" thickBot="1">
      <c r="B35" s="192" t="s">
        <v>122</v>
      </c>
      <c r="C35" s="193"/>
      <c r="D35" s="17">
        <v>943</v>
      </c>
      <c r="E35" s="18">
        <v>191</v>
      </c>
      <c r="F35" s="17">
        <v>334</v>
      </c>
      <c r="G35" s="18">
        <v>97</v>
      </c>
      <c r="H35" s="17">
        <v>1217</v>
      </c>
      <c r="I35" s="18">
        <v>205</v>
      </c>
      <c r="J35" s="17">
        <v>383</v>
      </c>
      <c r="K35" s="18">
        <v>73</v>
      </c>
      <c r="L35" s="18">
        <v>809</v>
      </c>
      <c r="M35" s="17">
        <v>127</v>
      </c>
      <c r="N35" s="36">
        <v>7836.82794</v>
      </c>
      <c r="O35" s="37">
        <v>1301.57949</v>
      </c>
    </row>
    <row r="36" spans="2:15" ht="13.5" thickBot="1">
      <c r="B36" s="192" t="s">
        <v>115</v>
      </c>
      <c r="C36" s="193"/>
      <c r="D36" s="17">
        <v>5824</v>
      </c>
      <c r="E36" s="18">
        <v>1161</v>
      </c>
      <c r="F36" s="17">
        <v>2847</v>
      </c>
      <c r="G36" s="18">
        <v>704</v>
      </c>
      <c r="H36" s="17">
        <v>6401</v>
      </c>
      <c r="I36" s="18">
        <v>1382</v>
      </c>
      <c r="J36" s="17">
        <v>3015</v>
      </c>
      <c r="K36" s="18">
        <v>631</v>
      </c>
      <c r="L36" s="18">
        <v>3205</v>
      </c>
      <c r="M36" s="17">
        <v>715</v>
      </c>
      <c r="N36" s="36">
        <v>35384.3657</v>
      </c>
      <c r="O36" s="37">
        <v>7465.146769999999</v>
      </c>
    </row>
    <row r="37" spans="2:15" ht="13.5" thickBot="1">
      <c r="B37" s="192" t="s">
        <v>111</v>
      </c>
      <c r="C37" s="193"/>
      <c r="D37" s="17">
        <v>219</v>
      </c>
      <c r="E37" s="18">
        <v>110</v>
      </c>
      <c r="F37" s="17">
        <v>61</v>
      </c>
      <c r="G37" s="18">
        <v>17</v>
      </c>
      <c r="H37" s="17">
        <v>243</v>
      </c>
      <c r="I37" s="18">
        <v>117</v>
      </c>
      <c r="J37" s="17">
        <v>225</v>
      </c>
      <c r="K37" s="18">
        <v>111</v>
      </c>
      <c r="L37" s="18">
        <v>18</v>
      </c>
      <c r="M37" s="17">
        <v>6</v>
      </c>
      <c r="N37" s="36">
        <v>1892.30793</v>
      </c>
      <c r="O37" s="37">
        <v>363.22942</v>
      </c>
    </row>
    <row r="38" spans="2:15" ht="13.5" thickBot="1">
      <c r="B38" s="192" t="s">
        <v>158</v>
      </c>
      <c r="C38" s="193"/>
      <c r="D38" s="97">
        <v>9693</v>
      </c>
      <c r="E38" s="97">
        <v>2103</v>
      </c>
      <c r="F38" s="97">
        <v>2203</v>
      </c>
      <c r="G38" s="97">
        <v>583</v>
      </c>
      <c r="H38" s="97">
        <v>13212</v>
      </c>
      <c r="I38" s="97">
        <v>2752</v>
      </c>
      <c r="J38" s="97">
        <v>9432</v>
      </c>
      <c r="K38" s="97">
        <v>1995</v>
      </c>
      <c r="L38" s="97">
        <v>3579</v>
      </c>
      <c r="M38" s="97">
        <v>743</v>
      </c>
      <c r="N38" s="98">
        <v>110707.47176999999</v>
      </c>
      <c r="O38" s="98">
        <v>19958.608949999998</v>
      </c>
    </row>
    <row r="39" spans="2:15" ht="13.5" thickBot="1">
      <c r="B39" s="192" t="s">
        <v>116</v>
      </c>
      <c r="C39" s="193"/>
      <c r="D39" s="17">
        <v>1672</v>
      </c>
      <c r="E39" s="18">
        <v>347</v>
      </c>
      <c r="F39" s="17">
        <v>508</v>
      </c>
      <c r="G39" s="18">
        <v>154</v>
      </c>
      <c r="H39" s="17">
        <v>1973</v>
      </c>
      <c r="I39" s="18">
        <v>409</v>
      </c>
      <c r="J39" s="17">
        <v>1219</v>
      </c>
      <c r="K39" s="18">
        <v>241</v>
      </c>
      <c r="L39" s="18">
        <v>731</v>
      </c>
      <c r="M39" s="17">
        <v>154</v>
      </c>
      <c r="N39" s="36">
        <v>14953.161119999999</v>
      </c>
      <c r="O39" s="37">
        <v>3032.7401400000003</v>
      </c>
    </row>
    <row r="40" spans="2:15" s="105" customFormat="1" ht="13.5" thickBot="1">
      <c r="B40" s="192" t="s">
        <v>157</v>
      </c>
      <c r="C40" s="193"/>
      <c r="D40" s="151">
        <v>3981</v>
      </c>
      <c r="E40" s="162">
        <v>47788</v>
      </c>
      <c r="F40" s="151">
        <v>3238</v>
      </c>
      <c r="G40" s="162">
        <v>16463</v>
      </c>
      <c r="H40" s="151">
        <v>4664</v>
      </c>
      <c r="I40" s="162">
        <v>56272</v>
      </c>
      <c r="J40" s="151">
        <v>2722</v>
      </c>
      <c r="K40" s="162">
        <v>33719</v>
      </c>
      <c r="L40" s="162">
        <v>1844</v>
      </c>
      <c r="M40" s="151">
        <v>21526</v>
      </c>
      <c r="N40" s="163">
        <v>30978.03084</v>
      </c>
      <c r="O40" s="163">
        <v>421776.62202000007</v>
      </c>
    </row>
    <row r="41" spans="2:15" ht="13.5" thickBot="1">
      <c r="B41" s="192" t="s">
        <v>125</v>
      </c>
      <c r="C41" s="193"/>
      <c r="D41" s="17">
        <v>2935</v>
      </c>
      <c r="E41" s="18">
        <v>485</v>
      </c>
      <c r="F41" s="17">
        <v>1871</v>
      </c>
      <c r="G41" s="18">
        <v>360</v>
      </c>
      <c r="H41" s="17">
        <v>3603</v>
      </c>
      <c r="I41" s="18">
        <v>805</v>
      </c>
      <c r="J41" s="17">
        <v>1558</v>
      </c>
      <c r="K41" s="18">
        <v>310</v>
      </c>
      <c r="L41" s="18">
        <v>2007</v>
      </c>
      <c r="M41" s="17">
        <v>492</v>
      </c>
      <c r="N41" s="36">
        <v>20118.23722</v>
      </c>
      <c r="O41" s="37">
        <v>4539.03539</v>
      </c>
    </row>
    <row r="42" spans="2:15" ht="13.5" thickBot="1">
      <c r="B42" s="192" t="s">
        <v>159</v>
      </c>
      <c r="C42" s="193"/>
      <c r="D42" s="97">
        <v>186</v>
      </c>
      <c r="E42" s="97">
        <v>40</v>
      </c>
      <c r="F42" s="97">
        <v>68</v>
      </c>
      <c r="G42" s="97">
        <v>18</v>
      </c>
      <c r="H42" s="97">
        <v>232</v>
      </c>
      <c r="I42" s="97">
        <v>40</v>
      </c>
      <c r="J42" s="97">
        <v>160</v>
      </c>
      <c r="K42" s="97">
        <v>27</v>
      </c>
      <c r="L42" s="97">
        <v>69</v>
      </c>
      <c r="M42" s="97">
        <v>13</v>
      </c>
      <c r="N42" s="98">
        <v>1254.8461100000002</v>
      </c>
      <c r="O42" s="98">
        <v>181.31104000000002</v>
      </c>
    </row>
    <row r="43" spans="2:15" ht="13.5" thickBot="1">
      <c r="B43" s="192" t="s">
        <v>160</v>
      </c>
      <c r="C43" s="193"/>
      <c r="D43" s="17">
        <v>115</v>
      </c>
      <c r="E43" s="18">
        <v>18</v>
      </c>
      <c r="F43" s="17">
        <v>57</v>
      </c>
      <c r="G43" s="18">
        <v>13</v>
      </c>
      <c r="H43" s="17">
        <v>133</v>
      </c>
      <c r="I43" s="18">
        <v>21</v>
      </c>
      <c r="J43" s="17">
        <v>100</v>
      </c>
      <c r="K43" s="18">
        <v>18</v>
      </c>
      <c r="L43" s="18">
        <v>32</v>
      </c>
      <c r="M43" s="17">
        <v>3</v>
      </c>
      <c r="N43" s="36">
        <v>1018.9295500000001</v>
      </c>
      <c r="O43" s="37">
        <v>229.53212</v>
      </c>
    </row>
    <row r="44" spans="2:15" ht="13.5" thickBot="1">
      <c r="B44" s="192" t="s">
        <v>114</v>
      </c>
      <c r="C44" s="193"/>
      <c r="D44" s="17">
        <v>8202</v>
      </c>
      <c r="E44" s="18">
        <v>861</v>
      </c>
      <c r="F44" s="17">
        <v>886</v>
      </c>
      <c r="G44" s="18">
        <v>275</v>
      </c>
      <c r="H44" s="17">
        <v>9124</v>
      </c>
      <c r="I44" s="18">
        <v>996</v>
      </c>
      <c r="J44" s="17">
        <v>6037</v>
      </c>
      <c r="K44" s="18">
        <v>817</v>
      </c>
      <c r="L44" s="18">
        <v>3023</v>
      </c>
      <c r="M44" s="17">
        <v>173</v>
      </c>
      <c r="N44" s="36">
        <v>62530.156259999996</v>
      </c>
      <c r="O44" s="37">
        <v>7079.47027</v>
      </c>
    </row>
    <row r="45" spans="4:15" ht="13.5" thickBot="1">
      <c r="D45" s="129"/>
      <c r="E45" s="129"/>
      <c r="F45" s="129"/>
      <c r="G45" s="129"/>
      <c r="H45" s="129"/>
      <c r="I45" s="129"/>
      <c r="J45" s="129"/>
      <c r="K45" s="129"/>
      <c r="L45" s="129"/>
      <c r="M45" s="129"/>
      <c r="N45" s="129"/>
      <c r="O45" s="129"/>
    </row>
    <row r="46" spans="2:9" ht="13.5" thickBot="1">
      <c r="B46" s="104" t="s">
        <v>81</v>
      </c>
      <c r="I46" s="60"/>
    </row>
    <row r="47" ht="13.5" thickBot="1">
      <c r="B47" s="104" t="s">
        <v>80</v>
      </c>
    </row>
  </sheetData>
  <sheetProtection/>
  <mergeCells count="30">
    <mergeCell ref="N16:O18"/>
    <mergeCell ref="B23:C23"/>
    <mergeCell ref="B24:C24"/>
    <mergeCell ref="B25:C25"/>
    <mergeCell ref="B26:C26"/>
    <mergeCell ref="B27:C27"/>
    <mergeCell ref="B34:C34"/>
    <mergeCell ref="B35:C35"/>
    <mergeCell ref="B36:C36"/>
    <mergeCell ref="B37:C37"/>
    <mergeCell ref="B38:C38"/>
    <mergeCell ref="H16:M17"/>
    <mergeCell ref="B28:C28"/>
    <mergeCell ref="B29:C29"/>
    <mergeCell ref="B30:C30"/>
    <mergeCell ref="B31:C31"/>
    <mergeCell ref="B40:C40"/>
    <mergeCell ref="B41:C41"/>
    <mergeCell ref="B42:C42"/>
    <mergeCell ref="B43:C43"/>
    <mergeCell ref="B44:C44"/>
    <mergeCell ref="B39:C39"/>
    <mergeCell ref="B33:C33"/>
    <mergeCell ref="B21:C21"/>
    <mergeCell ref="H18:I18"/>
    <mergeCell ref="J18:K18"/>
    <mergeCell ref="L18:M18"/>
    <mergeCell ref="F16:G18"/>
    <mergeCell ref="D16:E18"/>
    <mergeCell ref="B32:C3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6"/>
  </sheetPr>
  <dimension ref="B16:AE115"/>
  <sheetViews>
    <sheetView zoomScalePageLayoutView="0" workbookViewId="0" topLeftCell="A1">
      <selection activeCell="A1" sqref="A1"/>
    </sheetView>
  </sheetViews>
  <sheetFormatPr defaultColWidth="11.421875" defaultRowHeight="12.75"/>
  <cols>
    <col min="1" max="16384" width="11.421875" style="33" customWidth="1"/>
  </cols>
  <sheetData>
    <row r="16" spans="4:15" ht="13.5" customHeight="1" thickBot="1">
      <c r="D16" s="103"/>
      <c r="E16" s="226" t="s">
        <v>0</v>
      </c>
      <c r="F16" s="237"/>
      <c r="G16" s="227" t="s">
        <v>183</v>
      </c>
      <c r="H16" s="227"/>
      <c r="I16" s="226" t="s">
        <v>5</v>
      </c>
      <c r="J16" s="227"/>
      <c r="K16" s="227"/>
      <c r="L16" s="227"/>
      <c r="M16" s="227"/>
      <c r="N16" s="228"/>
      <c r="O16" s="54"/>
    </row>
    <row r="17" spans="4:15" ht="13.5" customHeight="1" thickBot="1">
      <c r="D17" s="103"/>
      <c r="E17" s="238" t="s">
        <v>0</v>
      </c>
      <c r="F17" s="239"/>
      <c r="G17" s="235"/>
      <c r="H17" s="235" t="s">
        <v>82</v>
      </c>
      <c r="I17" s="229"/>
      <c r="J17" s="230" t="s">
        <v>5</v>
      </c>
      <c r="K17" s="230"/>
      <c r="L17" s="230"/>
      <c r="M17" s="230"/>
      <c r="N17" s="231"/>
      <c r="O17" s="54"/>
    </row>
    <row r="18" spans="4:15" ht="13.5" customHeight="1" thickBot="1">
      <c r="D18" s="103"/>
      <c r="E18" s="240"/>
      <c r="F18" s="216"/>
      <c r="G18" s="236"/>
      <c r="H18" s="236"/>
      <c r="I18" s="233" t="s">
        <v>182</v>
      </c>
      <c r="J18" s="234"/>
      <c r="K18" s="223" t="s">
        <v>9</v>
      </c>
      <c r="L18" s="224"/>
      <c r="M18" s="233" t="s">
        <v>6</v>
      </c>
      <c r="N18" s="245"/>
      <c r="O18" s="101"/>
    </row>
    <row r="19" spans="4:17" ht="19.5" customHeight="1" thickBot="1">
      <c r="D19" s="103"/>
      <c r="E19" s="57">
        <v>2018</v>
      </c>
      <c r="F19" s="58">
        <v>2019</v>
      </c>
      <c r="G19" s="58">
        <v>2018</v>
      </c>
      <c r="H19" s="58">
        <v>2019</v>
      </c>
      <c r="I19" s="82">
        <v>2018</v>
      </c>
      <c r="J19" s="58">
        <v>2019</v>
      </c>
      <c r="K19" s="58">
        <v>2018</v>
      </c>
      <c r="L19" s="58">
        <v>2019</v>
      </c>
      <c r="M19" s="58">
        <v>2018</v>
      </c>
      <c r="N19" s="102">
        <v>2019</v>
      </c>
      <c r="O19" s="128"/>
      <c r="P19" s="105"/>
      <c r="Q19" s="105"/>
    </row>
    <row r="20" spans="3:17" ht="13.5" thickBot="1">
      <c r="C20" s="55"/>
      <c r="D20" s="55"/>
      <c r="E20" s="55"/>
      <c r="F20" s="55"/>
      <c r="G20" s="55"/>
      <c r="H20" s="55"/>
      <c r="I20" s="55"/>
      <c r="J20" s="55"/>
      <c r="K20" s="55"/>
      <c r="L20" s="55"/>
      <c r="M20" s="55"/>
      <c r="N20" s="55"/>
      <c r="O20" s="105"/>
      <c r="P20" s="105"/>
      <c r="Q20" s="105"/>
    </row>
    <row r="21" spans="3:17" ht="18" customHeight="1" thickBot="1">
      <c r="C21" s="248" t="s">
        <v>75</v>
      </c>
      <c r="D21" s="249"/>
      <c r="E21" s="94">
        <v>67951</v>
      </c>
      <c r="F21" s="94">
        <v>61132</v>
      </c>
      <c r="G21" s="94">
        <v>21059</v>
      </c>
      <c r="H21" s="94">
        <v>19257</v>
      </c>
      <c r="I21" s="94">
        <v>81790</v>
      </c>
      <c r="J21" s="108">
        <v>72369</v>
      </c>
      <c r="K21" s="94">
        <v>49233</v>
      </c>
      <c r="L21" s="94">
        <v>43925</v>
      </c>
      <c r="M21" s="94">
        <v>31082</v>
      </c>
      <c r="N21" s="94">
        <v>27198</v>
      </c>
      <c r="O21" s="106"/>
      <c r="P21" s="107"/>
      <c r="Q21" s="105"/>
    </row>
    <row r="22" spans="3:17" ht="13.5" thickBot="1">
      <c r="C22" s="47"/>
      <c r="D22" s="109"/>
      <c r="E22" s="109"/>
      <c r="F22" s="109"/>
      <c r="G22" s="109"/>
      <c r="H22" s="125"/>
      <c r="I22" s="109"/>
      <c r="J22" s="109"/>
      <c r="K22" s="109"/>
      <c r="L22" s="109"/>
      <c r="M22" s="109"/>
      <c r="N22" s="109"/>
      <c r="O22" s="105"/>
      <c r="P22" s="105"/>
      <c r="Q22" s="105"/>
    </row>
    <row r="23" spans="2:17" ht="13.5" thickBot="1">
      <c r="B23" s="124"/>
      <c r="C23" s="250" t="s">
        <v>13</v>
      </c>
      <c r="D23" s="247"/>
      <c r="E23" s="110">
        <v>8263</v>
      </c>
      <c r="F23" s="110">
        <v>7071</v>
      </c>
      <c r="G23" s="110">
        <v>3455</v>
      </c>
      <c r="H23" s="110">
        <v>3122</v>
      </c>
      <c r="I23" s="110">
        <v>9518</v>
      </c>
      <c r="J23" s="110">
        <v>7761</v>
      </c>
      <c r="K23" s="110">
        <v>5736</v>
      </c>
      <c r="L23" s="110">
        <v>4849</v>
      </c>
      <c r="M23" s="110">
        <v>3614</v>
      </c>
      <c r="N23" s="110">
        <v>2811</v>
      </c>
      <c r="O23" s="123"/>
      <c r="P23" s="105"/>
      <c r="Q23" s="105"/>
    </row>
    <row r="24" spans="3:17" ht="13.5" thickBot="1">
      <c r="C24" s="111"/>
      <c r="D24" s="112"/>
      <c r="E24" s="113"/>
      <c r="F24" s="113"/>
      <c r="G24" s="113"/>
      <c r="H24" s="113"/>
      <c r="I24" s="113"/>
      <c r="J24" s="113"/>
      <c r="K24" s="113"/>
      <c r="L24" s="113"/>
      <c r="M24" s="113"/>
      <c r="N24" s="113"/>
      <c r="O24" s="105"/>
      <c r="P24" s="105"/>
      <c r="Q24" s="105"/>
    </row>
    <row r="25" spans="3:14" ht="13.5" thickBot="1">
      <c r="C25" s="192" t="s">
        <v>14</v>
      </c>
      <c r="D25" s="193"/>
      <c r="E25" s="17">
        <v>750</v>
      </c>
      <c r="F25" s="18">
        <v>924</v>
      </c>
      <c r="G25" s="18">
        <v>343</v>
      </c>
      <c r="H25" s="18">
        <v>338</v>
      </c>
      <c r="I25" s="18">
        <v>765</v>
      </c>
      <c r="J25" s="18">
        <v>927</v>
      </c>
      <c r="K25" s="17">
        <v>504</v>
      </c>
      <c r="L25" s="18">
        <v>518</v>
      </c>
      <c r="M25" s="18">
        <v>233</v>
      </c>
      <c r="N25" s="18">
        <v>397</v>
      </c>
    </row>
    <row r="26" spans="3:14" ht="13.5" thickBot="1">
      <c r="C26" s="192" t="s">
        <v>15</v>
      </c>
      <c r="D26" s="193"/>
      <c r="E26" s="17">
        <v>1074</v>
      </c>
      <c r="F26" s="18">
        <v>659</v>
      </c>
      <c r="G26" s="18">
        <v>419</v>
      </c>
      <c r="H26" s="18">
        <v>350</v>
      </c>
      <c r="I26" s="18">
        <v>1150</v>
      </c>
      <c r="J26" s="18">
        <v>697</v>
      </c>
      <c r="K26" s="17">
        <v>751</v>
      </c>
      <c r="L26" s="18">
        <v>423</v>
      </c>
      <c r="M26" s="18">
        <v>380</v>
      </c>
      <c r="N26" s="18">
        <v>271</v>
      </c>
    </row>
    <row r="27" spans="3:14" ht="13.5" thickBot="1">
      <c r="C27" s="192" t="s">
        <v>16</v>
      </c>
      <c r="D27" s="193"/>
      <c r="E27" s="17">
        <v>462</v>
      </c>
      <c r="F27" s="18">
        <v>418</v>
      </c>
      <c r="G27" s="18">
        <v>226</v>
      </c>
      <c r="H27" s="18">
        <v>184</v>
      </c>
      <c r="I27" s="18">
        <v>650</v>
      </c>
      <c r="J27" s="18">
        <v>518</v>
      </c>
      <c r="K27" s="17">
        <v>408</v>
      </c>
      <c r="L27" s="18">
        <v>357</v>
      </c>
      <c r="M27" s="18">
        <v>234</v>
      </c>
      <c r="N27" s="18">
        <v>159</v>
      </c>
    </row>
    <row r="28" spans="3:14" ht="13.5" thickBot="1">
      <c r="C28" s="192" t="s">
        <v>17</v>
      </c>
      <c r="D28" s="193"/>
      <c r="E28" s="17">
        <v>839</v>
      </c>
      <c r="F28" s="18">
        <v>849</v>
      </c>
      <c r="G28" s="18">
        <v>350</v>
      </c>
      <c r="H28" s="18">
        <v>321</v>
      </c>
      <c r="I28" s="18">
        <v>1056</v>
      </c>
      <c r="J28" s="18">
        <v>1015</v>
      </c>
      <c r="K28" s="17">
        <v>660</v>
      </c>
      <c r="L28" s="18">
        <v>655</v>
      </c>
      <c r="M28" s="18">
        <v>379</v>
      </c>
      <c r="N28" s="18">
        <v>331</v>
      </c>
    </row>
    <row r="29" spans="3:14" ht="13.5" thickBot="1">
      <c r="C29" s="192" t="s">
        <v>18</v>
      </c>
      <c r="D29" s="193"/>
      <c r="E29" s="17">
        <v>737</v>
      </c>
      <c r="F29" s="18">
        <v>451</v>
      </c>
      <c r="G29" s="18">
        <v>268</v>
      </c>
      <c r="H29" s="18">
        <v>213</v>
      </c>
      <c r="I29" s="18">
        <v>748</v>
      </c>
      <c r="J29" s="18">
        <v>456</v>
      </c>
      <c r="K29" s="17">
        <v>411</v>
      </c>
      <c r="L29" s="18">
        <v>289</v>
      </c>
      <c r="M29" s="18">
        <v>327</v>
      </c>
      <c r="N29" s="18">
        <v>163</v>
      </c>
    </row>
    <row r="30" spans="3:14" ht="13.5" thickBot="1">
      <c r="C30" s="192" t="s">
        <v>19</v>
      </c>
      <c r="D30" s="193"/>
      <c r="E30" s="17">
        <v>305</v>
      </c>
      <c r="F30" s="18">
        <v>419</v>
      </c>
      <c r="G30" s="18">
        <v>154</v>
      </c>
      <c r="H30" s="18">
        <v>175</v>
      </c>
      <c r="I30" s="18">
        <v>379</v>
      </c>
      <c r="J30" s="18">
        <v>543</v>
      </c>
      <c r="K30" s="17">
        <v>224</v>
      </c>
      <c r="L30" s="18">
        <v>355</v>
      </c>
      <c r="M30" s="18">
        <v>144</v>
      </c>
      <c r="N30" s="18">
        <v>178</v>
      </c>
    </row>
    <row r="31" spans="3:14" ht="13.5" thickBot="1">
      <c r="C31" s="192" t="s">
        <v>20</v>
      </c>
      <c r="D31" s="193"/>
      <c r="E31" s="17">
        <v>1788</v>
      </c>
      <c r="F31" s="18">
        <v>1603</v>
      </c>
      <c r="G31" s="18">
        <v>768</v>
      </c>
      <c r="H31" s="18">
        <v>716</v>
      </c>
      <c r="I31" s="18">
        <v>1938</v>
      </c>
      <c r="J31" s="18">
        <v>1680</v>
      </c>
      <c r="K31" s="17">
        <v>1084</v>
      </c>
      <c r="L31" s="18">
        <v>1035</v>
      </c>
      <c r="M31" s="18">
        <v>812</v>
      </c>
      <c r="N31" s="18">
        <v>622</v>
      </c>
    </row>
    <row r="32" spans="3:14" ht="13.5" thickBot="1">
      <c r="C32" s="192" t="s">
        <v>21</v>
      </c>
      <c r="D32" s="193"/>
      <c r="E32" s="17">
        <v>2308</v>
      </c>
      <c r="F32" s="18">
        <v>1748</v>
      </c>
      <c r="G32" s="18">
        <v>1017</v>
      </c>
      <c r="H32" s="18">
        <v>825</v>
      </c>
      <c r="I32" s="18">
        <v>2832</v>
      </c>
      <c r="J32" s="18">
        <v>1925</v>
      </c>
      <c r="K32" s="17">
        <v>1694</v>
      </c>
      <c r="L32" s="18">
        <v>1217</v>
      </c>
      <c r="M32" s="18">
        <v>1105</v>
      </c>
      <c r="N32" s="18">
        <v>690</v>
      </c>
    </row>
    <row r="33" spans="3:14" ht="13.5" thickBot="1">
      <c r="C33" s="114"/>
      <c r="D33" s="115"/>
      <c r="E33" s="120"/>
      <c r="F33" s="116"/>
      <c r="G33" s="119"/>
      <c r="H33" s="121"/>
      <c r="I33" s="116"/>
      <c r="J33" s="121"/>
      <c r="K33" s="116"/>
      <c r="L33" s="119"/>
      <c r="M33" s="119"/>
      <c r="N33" s="121"/>
    </row>
    <row r="34" spans="2:15" ht="13.5" thickBot="1">
      <c r="B34" s="103"/>
      <c r="C34" s="246" t="s">
        <v>22</v>
      </c>
      <c r="D34" s="247"/>
      <c r="E34" s="110">
        <v>1566</v>
      </c>
      <c r="F34" s="110">
        <v>1516</v>
      </c>
      <c r="G34" s="110">
        <v>562</v>
      </c>
      <c r="H34" s="110">
        <v>563</v>
      </c>
      <c r="I34" s="110">
        <v>1742</v>
      </c>
      <c r="J34" s="110">
        <v>1702</v>
      </c>
      <c r="K34" s="110">
        <v>841</v>
      </c>
      <c r="L34" s="110">
        <v>1016</v>
      </c>
      <c r="M34" s="110">
        <v>861</v>
      </c>
      <c r="N34" s="110">
        <v>652</v>
      </c>
      <c r="O34" s="122"/>
    </row>
    <row r="35" spans="3:14" ht="13.5" thickBot="1">
      <c r="C35" s="114"/>
      <c r="D35" s="115"/>
      <c r="E35" s="116"/>
      <c r="F35" s="117"/>
      <c r="G35" s="117"/>
      <c r="H35" s="117"/>
      <c r="I35" s="117"/>
      <c r="J35" s="118"/>
      <c r="K35" s="118"/>
      <c r="L35" s="116"/>
      <c r="M35" s="117"/>
      <c r="N35" s="118"/>
    </row>
    <row r="36" spans="3:14" ht="13.5" thickBot="1">
      <c r="C36" s="192" t="s">
        <v>23</v>
      </c>
      <c r="D36" s="193"/>
      <c r="E36" s="17">
        <v>126</v>
      </c>
      <c r="F36" s="18">
        <v>146</v>
      </c>
      <c r="G36" s="18">
        <v>69</v>
      </c>
      <c r="H36" s="18">
        <v>69</v>
      </c>
      <c r="I36" s="18">
        <v>150</v>
      </c>
      <c r="J36" s="18">
        <v>193</v>
      </c>
      <c r="K36" s="17">
        <v>86</v>
      </c>
      <c r="L36" s="18">
        <v>140</v>
      </c>
      <c r="M36" s="18">
        <v>61</v>
      </c>
      <c r="N36" s="18">
        <v>51</v>
      </c>
    </row>
    <row r="37" spans="3:14" ht="13.5" thickBot="1">
      <c r="C37" s="192" t="s">
        <v>24</v>
      </c>
      <c r="D37" s="193"/>
      <c r="E37" s="17">
        <v>90</v>
      </c>
      <c r="F37" s="18">
        <v>79</v>
      </c>
      <c r="G37" s="18">
        <v>34</v>
      </c>
      <c r="H37" s="18">
        <v>34</v>
      </c>
      <c r="I37" s="18">
        <v>94</v>
      </c>
      <c r="J37" s="18">
        <v>79</v>
      </c>
      <c r="K37" s="17">
        <v>65</v>
      </c>
      <c r="L37" s="18">
        <v>51</v>
      </c>
      <c r="M37" s="18">
        <v>29</v>
      </c>
      <c r="N37" s="18">
        <v>27</v>
      </c>
    </row>
    <row r="38" spans="3:14" ht="13.5" thickBot="1">
      <c r="C38" s="192" t="s">
        <v>25</v>
      </c>
      <c r="D38" s="193"/>
      <c r="E38" s="17">
        <v>1350</v>
      </c>
      <c r="F38" s="18">
        <v>1291</v>
      </c>
      <c r="G38" s="18">
        <v>465</v>
      </c>
      <c r="H38" s="18">
        <v>460</v>
      </c>
      <c r="I38" s="18">
        <v>1498</v>
      </c>
      <c r="J38" s="18">
        <v>1430</v>
      </c>
      <c r="K38" s="17">
        <v>690</v>
      </c>
      <c r="L38" s="18">
        <v>825</v>
      </c>
      <c r="M38" s="18">
        <v>771</v>
      </c>
      <c r="N38" s="18">
        <v>574</v>
      </c>
    </row>
    <row r="39" spans="5:14" ht="13.5" thickBot="1">
      <c r="E39" s="60"/>
      <c r="F39" s="60"/>
      <c r="G39" s="60"/>
      <c r="H39" s="60"/>
      <c r="I39" s="60"/>
      <c r="J39" s="60"/>
      <c r="K39" s="60"/>
      <c r="L39" s="60"/>
      <c r="M39" s="60"/>
      <c r="N39" s="60"/>
    </row>
    <row r="40" spans="2:15" ht="13.5" thickBot="1">
      <c r="B40" s="103"/>
      <c r="C40" s="246" t="s">
        <v>26</v>
      </c>
      <c r="D40" s="247"/>
      <c r="E40" s="110">
        <v>1977</v>
      </c>
      <c r="F40" s="110">
        <v>1738</v>
      </c>
      <c r="G40" s="110">
        <v>597</v>
      </c>
      <c r="H40" s="110">
        <v>537</v>
      </c>
      <c r="I40" s="110">
        <v>2024</v>
      </c>
      <c r="J40" s="110">
        <v>1830</v>
      </c>
      <c r="K40" s="110">
        <v>1379</v>
      </c>
      <c r="L40" s="110">
        <v>1241</v>
      </c>
      <c r="M40" s="110">
        <v>629</v>
      </c>
      <c r="N40" s="110">
        <v>580</v>
      </c>
      <c r="O40" s="122"/>
    </row>
    <row r="42" spans="2:15" ht="13.5" thickBot="1">
      <c r="B42" s="103"/>
      <c r="C42" s="246" t="s">
        <v>27</v>
      </c>
      <c r="D42" s="247"/>
      <c r="E42" s="110">
        <v>1297</v>
      </c>
      <c r="F42" s="110">
        <v>985</v>
      </c>
      <c r="G42" s="110">
        <v>550</v>
      </c>
      <c r="H42" s="110">
        <v>441</v>
      </c>
      <c r="I42" s="110">
        <v>2011</v>
      </c>
      <c r="J42" s="110">
        <v>1193</v>
      </c>
      <c r="K42" s="110">
        <v>815</v>
      </c>
      <c r="L42" s="110">
        <v>670</v>
      </c>
      <c r="M42" s="110">
        <v>1121</v>
      </c>
      <c r="N42" s="110">
        <v>491</v>
      </c>
      <c r="O42" s="122"/>
    </row>
    <row r="44" spans="2:15" ht="13.5" thickBot="1">
      <c r="B44" s="103"/>
      <c r="C44" s="246" t="s">
        <v>28</v>
      </c>
      <c r="D44" s="247"/>
      <c r="E44" s="110">
        <v>2509</v>
      </c>
      <c r="F44" s="110">
        <v>5050</v>
      </c>
      <c r="G44" s="110">
        <v>1078</v>
      </c>
      <c r="H44" s="110">
        <v>1049</v>
      </c>
      <c r="I44" s="110">
        <v>3181</v>
      </c>
      <c r="J44" s="110">
        <v>5717</v>
      </c>
      <c r="K44" s="110">
        <v>1975</v>
      </c>
      <c r="L44" s="110">
        <v>4112</v>
      </c>
      <c r="M44" s="110">
        <v>1139</v>
      </c>
      <c r="N44" s="110">
        <v>1539</v>
      </c>
      <c r="O44" s="122"/>
    </row>
    <row r="46" spans="3:14" ht="13.5" thickBot="1">
      <c r="C46" s="192" t="s">
        <v>29</v>
      </c>
      <c r="D46" s="193"/>
      <c r="E46" s="17">
        <v>1486</v>
      </c>
      <c r="F46" s="18">
        <v>4199</v>
      </c>
      <c r="G46" s="18">
        <v>571</v>
      </c>
      <c r="H46" s="18">
        <v>628</v>
      </c>
      <c r="I46" s="18">
        <v>1644</v>
      </c>
      <c r="J46" s="18">
        <v>4569</v>
      </c>
      <c r="K46" s="17">
        <v>1041</v>
      </c>
      <c r="L46" s="18">
        <v>3452</v>
      </c>
      <c r="M46" s="18">
        <v>555</v>
      </c>
      <c r="N46" s="18">
        <v>1069</v>
      </c>
    </row>
    <row r="47" spans="3:14" ht="13.5" thickBot="1">
      <c r="C47" s="192" t="s">
        <v>30</v>
      </c>
      <c r="D47" s="193"/>
      <c r="E47" s="17">
        <v>1023</v>
      </c>
      <c r="F47" s="18">
        <v>851</v>
      </c>
      <c r="G47" s="18">
        <v>523</v>
      </c>
      <c r="H47" s="18">
        <v>421</v>
      </c>
      <c r="I47" s="18">
        <v>1537</v>
      </c>
      <c r="J47" s="18">
        <v>1148</v>
      </c>
      <c r="K47" s="17">
        <v>934</v>
      </c>
      <c r="L47" s="18">
        <v>660</v>
      </c>
      <c r="M47" s="18">
        <v>584</v>
      </c>
      <c r="N47" s="18">
        <v>470</v>
      </c>
    </row>
    <row r="49" spans="2:15" ht="13.5" thickBot="1">
      <c r="B49" s="103"/>
      <c r="C49" s="246" t="s">
        <v>31</v>
      </c>
      <c r="D49" s="247"/>
      <c r="E49" s="110">
        <v>558</v>
      </c>
      <c r="F49" s="110">
        <v>1139</v>
      </c>
      <c r="G49" s="110">
        <v>207</v>
      </c>
      <c r="H49" s="110">
        <v>211</v>
      </c>
      <c r="I49" s="110">
        <v>823</v>
      </c>
      <c r="J49" s="110">
        <v>1291</v>
      </c>
      <c r="K49" s="110">
        <v>574</v>
      </c>
      <c r="L49" s="110">
        <v>901</v>
      </c>
      <c r="M49" s="110">
        <v>238</v>
      </c>
      <c r="N49" s="110">
        <v>378</v>
      </c>
      <c r="O49" s="122"/>
    </row>
    <row r="51" spans="2:15" ht="13.5" thickBot="1">
      <c r="B51" s="103"/>
      <c r="C51" s="246" t="s">
        <v>32</v>
      </c>
      <c r="D51" s="247"/>
      <c r="E51" s="110">
        <v>1950</v>
      </c>
      <c r="F51" s="110">
        <v>2183</v>
      </c>
      <c r="G51" s="110">
        <v>813</v>
      </c>
      <c r="H51" s="110">
        <v>739</v>
      </c>
      <c r="I51" s="110">
        <v>2128</v>
      </c>
      <c r="J51" s="110">
        <v>2473</v>
      </c>
      <c r="K51" s="110">
        <v>1214</v>
      </c>
      <c r="L51" s="110">
        <v>1637</v>
      </c>
      <c r="M51" s="110">
        <v>892</v>
      </c>
      <c r="N51" s="110">
        <v>812</v>
      </c>
      <c r="O51" s="122"/>
    </row>
    <row r="53" spans="3:14" ht="13.5" thickBot="1">
      <c r="C53" s="192" t="s">
        <v>33</v>
      </c>
      <c r="D53" s="193"/>
      <c r="E53" s="17">
        <v>499</v>
      </c>
      <c r="F53" s="18">
        <v>668</v>
      </c>
      <c r="G53" s="18">
        <v>208</v>
      </c>
      <c r="H53" s="18">
        <v>193</v>
      </c>
      <c r="I53" s="18">
        <v>530</v>
      </c>
      <c r="J53" s="18">
        <v>692</v>
      </c>
      <c r="K53" s="17">
        <v>304</v>
      </c>
      <c r="L53" s="18">
        <v>486</v>
      </c>
      <c r="M53" s="18">
        <v>219</v>
      </c>
      <c r="N53" s="18">
        <v>203</v>
      </c>
    </row>
    <row r="54" spans="3:14" ht="13.5" thickBot="1">
      <c r="C54" s="192" t="s">
        <v>34</v>
      </c>
      <c r="D54" s="193"/>
      <c r="E54" s="17">
        <v>357</v>
      </c>
      <c r="F54" s="18">
        <v>222</v>
      </c>
      <c r="G54" s="18">
        <v>175</v>
      </c>
      <c r="H54" s="18">
        <v>138</v>
      </c>
      <c r="I54" s="18">
        <v>385</v>
      </c>
      <c r="J54" s="18">
        <v>269</v>
      </c>
      <c r="K54" s="17">
        <v>238</v>
      </c>
      <c r="L54" s="18">
        <v>154</v>
      </c>
      <c r="M54" s="18">
        <v>146</v>
      </c>
      <c r="N54" s="18">
        <v>113</v>
      </c>
    </row>
    <row r="55" spans="3:14" ht="13.5" thickBot="1">
      <c r="C55" s="192" t="s">
        <v>35</v>
      </c>
      <c r="D55" s="193"/>
      <c r="E55" s="17">
        <v>195</v>
      </c>
      <c r="F55" s="18">
        <v>211</v>
      </c>
      <c r="G55" s="18">
        <v>53</v>
      </c>
      <c r="H55" s="18">
        <v>55</v>
      </c>
      <c r="I55" s="18">
        <v>213</v>
      </c>
      <c r="J55" s="18">
        <v>245</v>
      </c>
      <c r="K55" s="17">
        <v>105</v>
      </c>
      <c r="L55" s="18">
        <v>144</v>
      </c>
      <c r="M55" s="18">
        <v>105</v>
      </c>
      <c r="N55" s="18">
        <v>99</v>
      </c>
    </row>
    <row r="56" spans="3:14" ht="13.5" thickBot="1">
      <c r="C56" s="192" t="s">
        <v>36</v>
      </c>
      <c r="D56" s="193"/>
      <c r="E56" s="17">
        <v>227</v>
      </c>
      <c r="F56" s="18">
        <v>279</v>
      </c>
      <c r="G56" s="18">
        <v>95</v>
      </c>
      <c r="H56" s="18">
        <v>98</v>
      </c>
      <c r="I56" s="18">
        <v>233</v>
      </c>
      <c r="J56" s="18">
        <v>295</v>
      </c>
      <c r="K56" s="17">
        <v>121</v>
      </c>
      <c r="L56" s="18">
        <v>186</v>
      </c>
      <c r="M56" s="18">
        <v>112</v>
      </c>
      <c r="N56" s="18">
        <v>108</v>
      </c>
    </row>
    <row r="57" spans="3:14" ht="13.5" thickBot="1">
      <c r="C57" s="192" t="s">
        <v>37</v>
      </c>
      <c r="D57" s="193"/>
      <c r="E57" s="17">
        <v>672</v>
      </c>
      <c r="F57" s="18">
        <v>803</v>
      </c>
      <c r="G57" s="18">
        <v>287</v>
      </c>
      <c r="H57" s="18">
        <v>255</v>
      </c>
      <c r="I57" s="18">
        <v>767</v>
      </c>
      <c r="J57" s="18">
        <v>972</v>
      </c>
      <c r="K57" s="17">
        <v>446</v>
      </c>
      <c r="L57" s="18">
        <v>667</v>
      </c>
      <c r="M57" s="18">
        <v>310</v>
      </c>
      <c r="N57" s="18">
        <v>289</v>
      </c>
    </row>
    <row r="59" spans="2:15" ht="13.5" thickBot="1">
      <c r="B59" s="103"/>
      <c r="C59" s="246" t="s">
        <v>38</v>
      </c>
      <c r="D59" s="247"/>
      <c r="E59" s="110">
        <v>3183</v>
      </c>
      <c r="F59" s="110">
        <v>2699</v>
      </c>
      <c r="G59" s="110">
        <v>909</v>
      </c>
      <c r="H59" s="110">
        <v>889</v>
      </c>
      <c r="I59" s="110">
        <v>3250</v>
      </c>
      <c r="J59" s="110">
        <v>2728</v>
      </c>
      <c r="K59" s="110">
        <v>1945</v>
      </c>
      <c r="L59" s="110">
        <v>1538</v>
      </c>
      <c r="M59" s="110">
        <v>1274</v>
      </c>
      <c r="N59" s="110">
        <v>1177</v>
      </c>
      <c r="O59" s="122"/>
    </row>
    <row r="61" spans="3:14" ht="13.5" thickBot="1">
      <c r="C61" s="192" t="s">
        <v>39</v>
      </c>
      <c r="D61" s="193"/>
      <c r="E61" s="17">
        <v>194</v>
      </c>
      <c r="F61" s="18">
        <v>135</v>
      </c>
      <c r="G61" s="18">
        <v>42</v>
      </c>
      <c r="H61" s="18">
        <v>43</v>
      </c>
      <c r="I61" s="18">
        <v>209</v>
      </c>
      <c r="J61" s="18">
        <v>145</v>
      </c>
      <c r="K61" s="17">
        <v>123</v>
      </c>
      <c r="L61" s="18">
        <v>81</v>
      </c>
      <c r="M61" s="18">
        <v>86</v>
      </c>
      <c r="N61" s="18">
        <v>64</v>
      </c>
    </row>
    <row r="62" spans="3:14" ht="13.5" thickBot="1">
      <c r="C62" s="192" t="s">
        <v>40</v>
      </c>
      <c r="D62" s="193"/>
      <c r="E62" s="17">
        <v>314</v>
      </c>
      <c r="F62" s="18">
        <v>196</v>
      </c>
      <c r="G62" s="18">
        <v>122</v>
      </c>
      <c r="H62" s="18">
        <v>89</v>
      </c>
      <c r="I62" s="18">
        <v>314</v>
      </c>
      <c r="J62" s="18">
        <v>200</v>
      </c>
      <c r="K62" s="17">
        <v>174</v>
      </c>
      <c r="L62" s="18">
        <v>89</v>
      </c>
      <c r="M62" s="18">
        <v>128</v>
      </c>
      <c r="N62" s="18">
        <v>110</v>
      </c>
    </row>
    <row r="63" spans="3:14" ht="13.5" thickBot="1">
      <c r="C63" s="192" t="s">
        <v>41</v>
      </c>
      <c r="D63" s="193"/>
      <c r="E63" s="17">
        <v>865</v>
      </c>
      <c r="F63" s="18">
        <v>691</v>
      </c>
      <c r="G63" s="18">
        <v>282</v>
      </c>
      <c r="H63" s="18">
        <v>210</v>
      </c>
      <c r="I63" s="18">
        <v>875</v>
      </c>
      <c r="J63" s="18">
        <v>694</v>
      </c>
      <c r="K63" s="17">
        <v>542</v>
      </c>
      <c r="L63" s="18">
        <v>466</v>
      </c>
      <c r="M63" s="18">
        <v>330</v>
      </c>
      <c r="N63" s="18">
        <v>226</v>
      </c>
    </row>
    <row r="64" spans="3:14" ht="13.5" thickBot="1">
      <c r="C64" s="192" t="s">
        <v>42</v>
      </c>
      <c r="D64" s="193"/>
      <c r="E64" s="17">
        <v>255</v>
      </c>
      <c r="F64" s="18">
        <v>126</v>
      </c>
      <c r="G64" s="18">
        <v>52</v>
      </c>
      <c r="H64" s="18">
        <v>53</v>
      </c>
      <c r="I64" s="18">
        <v>255</v>
      </c>
      <c r="J64" s="18">
        <v>128</v>
      </c>
      <c r="K64" s="17">
        <v>157</v>
      </c>
      <c r="L64" s="18">
        <v>76</v>
      </c>
      <c r="M64" s="18">
        <v>95</v>
      </c>
      <c r="N64" s="18">
        <v>52</v>
      </c>
    </row>
    <row r="65" spans="3:14" ht="13.5" thickBot="1">
      <c r="C65" s="192" t="s">
        <v>43</v>
      </c>
      <c r="D65" s="193"/>
      <c r="E65" s="17">
        <v>539</v>
      </c>
      <c r="F65" s="18">
        <v>523</v>
      </c>
      <c r="G65" s="18">
        <v>122</v>
      </c>
      <c r="H65" s="18">
        <v>153</v>
      </c>
      <c r="I65" s="18">
        <v>548</v>
      </c>
      <c r="J65" s="18">
        <v>525</v>
      </c>
      <c r="K65" s="17">
        <v>302</v>
      </c>
      <c r="L65" s="18">
        <v>280</v>
      </c>
      <c r="M65" s="18">
        <v>244</v>
      </c>
      <c r="N65" s="18">
        <v>244</v>
      </c>
    </row>
    <row r="66" spans="3:14" ht="13.5" thickBot="1">
      <c r="C66" s="192" t="s">
        <v>44</v>
      </c>
      <c r="D66" s="193"/>
      <c r="E66" s="17">
        <v>68</v>
      </c>
      <c r="F66" s="18">
        <v>128</v>
      </c>
      <c r="G66" s="18">
        <v>24</v>
      </c>
      <c r="H66" s="18">
        <v>42</v>
      </c>
      <c r="I66" s="18">
        <v>69</v>
      </c>
      <c r="J66" s="18">
        <v>128</v>
      </c>
      <c r="K66" s="17">
        <v>32</v>
      </c>
      <c r="L66" s="18">
        <v>70</v>
      </c>
      <c r="M66" s="18">
        <v>37</v>
      </c>
      <c r="N66" s="18">
        <v>57</v>
      </c>
    </row>
    <row r="67" spans="3:14" ht="13.5" thickBot="1">
      <c r="C67" s="192" t="s">
        <v>45</v>
      </c>
      <c r="D67" s="193"/>
      <c r="E67" s="17">
        <v>30</v>
      </c>
      <c r="F67" s="18">
        <v>58</v>
      </c>
      <c r="G67" s="18">
        <v>13</v>
      </c>
      <c r="H67" s="18">
        <v>18</v>
      </c>
      <c r="I67" s="18">
        <v>30</v>
      </c>
      <c r="J67" s="18">
        <v>59</v>
      </c>
      <c r="K67" s="17">
        <v>11</v>
      </c>
      <c r="L67" s="18">
        <v>31</v>
      </c>
      <c r="M67" s="18">
        <v>17</v>
      </c>
      <c r="N67" s="18">
        <v>27</v>
      </c>
    </row>
    <row r="68" spans="3:14" ht="13.5" thickBot="1">
      <c r="C68" s="192" t="s">
        <v>46</v>
      </c>
      <c r="D68" s="193"/>
      <c r="E68" s="17">
        <v>565</v>
      </c>
      <c r="F68" s="18">
        <v>712</v>
      </c>
      <c r="G68" s="18">
        <v>209</v>
      </c>
      <c r="H68" s="18">
        <v>232</v>
      </c>
      <c r="I68" s="18">
        <v>583</v>
      </c>
      <c r="J68" s="18">
        <v>719</v>
      </c>
      <c r="K68" s="17">
        <v>340</v>
      </c>
      <c r="L68" s="18">
        <v>368</v>
      </c>
      <c r="M68" s="18">
        <v>235</v>
      </c>
      <c r="N68" s="18">
        <v>346</v>
      </c>
    </row>
    <row r="69" spans="3:14" ht="13.5" thickBot="1">
      <c r="C69" s="192" t="s">
        <v>47</v>
      </c>
      <c r="D69" s="193"/>
      <c r="E69" s="17">
        <v>353</v>
      </c>
      <c r="F69" s="18">
        <v>130</v>
      </c>
      <c r="G69" s="18">
        <v>67</v>
      </c>
      <c r="H69" s="18">
        <v>49</v>
      </c>
      <c r="I69" s="18">
        <v>367</v>
      </c>
      <c r="J69" s="18">
        <v>130</v>
      </c>
      <c r="K69" s="17">
        <v>264</v>
      </c>
      <c r="L69" s="18">
        <v>77</v>
      </c>
      <c r="M69" s="18">
        <v>102</v>
      </c>
      <c r="N69" s="18">
        <v>51</v>
      </c>
    </row>
    <row r="71" spans="2:15" ht="13.5" thickBot="1">
      <c r="B71" s="103"/>
      <c r="C71" s="246" t="s">
        <v>48</v>
      </c>
      <c r="D71" s="247"/>
      <c r="E71" s="110">
        <v>13128</v>
      </c>
      <c r="F71" s="110">
        <v>8260</v>
      </c>
      <c r="G71" s="110">
        <v>3422</v>
      </c>
      <c r="H71" s="110">
        <v>3253</v>
      </c>
      <c r="I71" s="110">
        <v>16509</v>
      </c>
      <c r="J71" s="110">
        <v>11220</v>
      </c>
      <c r="K71" s="110">
        <v>9531</v>
      </c>
      <c r="L71" s="110">
        <v>6568</v>
      </c>
      <c r="M71" s="110">
        <v>6646</v>
      </c>
      <c r="N71" s="110">
        <v>4102</v>
      </c>
      <c r="O71" s="122"/>
    </row>
    <row r="73" spans="3:14" ht="13.5" thickBot="1">
      <c r="C73" s="192" t="s">
        <v>49</v>
      </c>
      <c r="D73" s="193"/>
      <c r="E73" s="17">
        <v>11176</v>
      </c>
      <c r="F73" s="18">
        <v>6695</v>
      </c>
      <c r="G73" s="18">
        <v>2722</v>
      </c>
      <c r="H73" s="18">
        <v>2582</v>
      </c>
      <c r="I73" s="18">
        <v>14159</v>
      </c>
      <c r="J73" s="18">
        <v>9299</v>
      </c>
      <c r="K73" s="17">
        <v>8182</v>
      </c>
      <c r="L73" s="18">
        <v>5435</v>
      </c>
      <c r="M73" s="18">
        <v>5697</v>
      </c>
      <c r="N73" s="18">
        <v>3377</v>
      </c>
    </row>
    <row r="74" spans="3:14" ht="13.5" thickBot="1">
      <c r="C74" s="192" t="s">
        <v>50</v>
      </c>
      <c r="D74" s="193"/>
      <c r="E74" s="17">
        <v>813</v>
      </c>
      <c r="F74" s="18">
        <v>603</v>
      </c>
      <c r="G74" s="18">
        <v>294</v>
      </c>
      <c r="H74" s="18">
        <v>252</v>
      </c>
      <c r="I74" s="18">
        <v>984</v>
      </c>
      <c r="J74" s="18">
        <v>880</v>
      </c>
      <c r="K74" s="17">
        <v>611</v>
      </c>
      <c r="L74" s="18">
        <v>491</v>
      </c>
      <c r="M74" s="18">
        <v>351</v>
      </c>
      <c r="N74" s="18">
        <v>361</v>
      </c>
    </row>
    <row r="75" spans="3:14" ht="13.5" thickBot="1">
      <c r="C75" s="192" t="s">
        <v>51</v>
      </c>
      <c r="D75" s="193"/>
      <c r="E75" s="17">
        <v>392</v>
      </c>
      <c r="F75" s="18">
        <v>192</v>
      </c>
      <c r="G75" s="18">
        <v>137</v>
      </c>
      <c r="H75" s="18">
        <v>91</v>
      </c>
      <c r="I75" s="18">
        <v>434</v>
      </c>
      <c r="J75" s="18">
        <v>205</v>
      </c>
      <c r="K75" s="17">
        <v>181</v>
      </c>
      <c r="L75" s="18">
        <v>104</v>
      </c>
      <c r="M75" s="18">
        <v>241</v>
      </c>
      <c r="N75" s="18">
        <v>95</v>
      </c>
    </row>
    <row r="76" spans="3:14" ht="13.5" thickBot="1">
      <c r="C76" s="192" t="s">
        <v>52</v>
      </c>
      <c r="D76" s="193"/>
      <c r="E76" s="17">
        <v>747</v>
      </c>
      <c r="F76" s="18">
        <v>770</v>
      </c>
      <c r="G76" s="18">
        <v>297</v>
      </c>
      <c r="H76" s="18">
        <v>328</v>
      </c>
      <c r="I76" s="18">
        <v>932</v>
      </c>
      <c r="J76" s="18">
        <v>836</v>
      </c>
      <c r="K76" s="17">
        <v>557</v>
      </c>
      <c r="L76" s="18">
        <v>538</v>
      </c>
      <c r="M76" s="18">
        <v>357</v>
      </c>
      <c r="N76" s="18">
        <v>269</v>
      </c>
    </row>
    <row r="78" spans="2:15" ht="13.5" thickBot="1">
      <c r="B78" s="103"/>
      <c r="C78" s="246" t="s">
        <v>53</v>
      </c>
      <c r="D78" s="247"/>
      <c r="E78" s="110">
        <v>8378</v>
      </c>
      <c r="F78" s="110">
        <v>6704</v>
      </c>
      <c r="G78" s="110">
        <v>2774</v>
      </c>
      <c r="H78" s="110">
        <v>2339</v>
      </c>
      <c r="I78" s="110">
        <v>10991</v>
      </c>
      <c r="J78" s="110">
        <v>8313</v>
      </c>
      <c r="K78" s="110">
        <v>6487</v>
      </c>
      <c r="L78" s="110">
        <v>4953</v>
      </c>
      <c r="M78" s="110">
        <v>4318</v>
      </c>
      <c r="N78" s="110">
        <v>3247</v>
      </c>
      <c r="O78" s="122"/>
    </row>
    <row r="80" spans="3:14" ht="13.5" thickBot="1">
      <c r="C80" s="192" t="s">
        <v>54</v>
      </c>
      <c r="D80" s="193"/>
      <c r="E80" s="17">
        <v>2749</v>
      </c>
      <c r="F80" s="18">
        <v>2135</v>
      </c>
      <c r="G80" s="18">
        <v>1141</v>
      </c>
      <c r="H80" s="18">
        <v>889</v>
      </c>
      <c r="I80" s="18">
        <v>3488</v>
      </c>
      <c r="J80" s="18">
        <v>2576</v>
      </c>
      <c r="K80" s="17">
        <v>2048</v>
      </c>
      <c r="L80" s="18">
        <v>1472</v>
      </c>
      <c r="M80" s="18">
        <v>1369</v>
      </c>
      <c r="N80" s="18">
        <v>1065</v>
      </c>
    </row>
    <row r="81" spans="3:14" ht="13.5" thickBot="1">
      <c r="C81" s="192" t="s">
        <v>55</v>
      </c>
      <c r="D81" s="193"/>
      <c r="E81" s="17">
        <v>1573</v>
      </c>
      <c r="F81" s="18">
        <v>1204</v>
      </c>
      <c r="G81" s="18">
        <v>324</v>
      </c>
      <c r="H81" s="18">
        <v>258</v>
      </c>
      <c r="I81" s="18">
        <v>2023</v>
      </c>
      <c r="J81" s="18">
        <v>1380</v>
      </c>
      <c r="K81" s="17">
        <v>1098</v>
      </c>
      <c r="L81" s="18">
        <v>914</v>
      </c>
      <c r="M81" s="18">
        <v>873</v>
      </c>
      <c r="N81" s="18">
        <v>450</v>
      </c>
    </row>
    <row r="82" spans="3:14" ht="13.5" thickBot="1">
      <c r="C82" s="192" t="s">
        <v>56</v>
      </c>
      <c r="D82" s="193"/>
      <c r="E82" s="17">
        <v>4056</v>
      </c>
      <c r="F82" s="18">
        <v>3365</v>
      </c>
      <c r="G82" s="18">
        <v>1333</v>
      </c>
      <c r="H82" s="18">
        <v>1192</v>
      </c>
      <c r="I82" s="18">
        <v>5480</v>
      </c>
      <c r="J82" s="18">
        <v>4357</v>
      </c>
      <c r="K82" s="17">
        <v>3341</v>
      </c>
      <c r="L82" s="18">
        <v>2567</v>
      </c>
      <c r="M82" s="18">
        <v>2076</v>
      </c>
      <c r="N82" s="18">
        <v>1732</v>
      </c>
    </row>
    <row r="84" spans="2:15" ht="13.5" thickBot="1">
      <c r="B84" s="103"/>
      <c r="C84" s="246" t="s">
        <v>57</v>
      </c>
      <c r="D84" s="247"/>
      <c r="E84" s="110">
        <v>939</v>
      </c>
      <c r="F84" s="110">
        <v>1232</v>
      </c>
      <c r="G84" s="110">
        <v>364</v>
      </c>
      <c r="H84" s="110">
        <v>359</v>
      </c>
      <c r="I84" s="110">
        <v>998</v>
      </c>
      <c r="J84" s="110">
        <v>1303</v>
      </c>
      <c r="K84" s="110">
        <v>610</v>
      </c>
      <c r="L84" s="110">
        <v>611</v>
      </c>
      <c r="M84" s="110">
        <v>381</v>
      </c>
      <c r="N84" s="110">
        <v>691</v>
      </c>
      <c r="O84" s="122"/>
    </row>
    <row r="86" spans="3:14" ht="13.5" thickBot="1">
      <c r="C86" s="192" t="s">
        <v>58</v>
      </c>
      <c r="D86" s="193"/>
      <c r="E86" s="17">
        <v>706</v>
      </c>
      <c r="F86" s="18">
        <v>977</v>
      </c>
      <c r="G86" s="18">
        <v>253</v>
      </c>
      <c r="H86" s="18">
        <v>245</v>
      </c>
      <c r="I86" s="18">
        <v>712</v>
      </c>
      <c r="J86" s="18">
        <v>1011</v>
      </c>
      <c r="K86" s="17">
        <v>441</v>
      </c>
      <c r="L86" s="18">
        <v>445</v>
      </c>
      <c r="M86" s="18">
        <v>268</v>
      </c>
      <c r="N86" s="18">
        <v>566</v>
      </c>
    </row>
    <row r="87" spans="3:14" ht="13.5" thickBot="1">
      <c r="C87" s="192" t="s">
        <v>59</v>
      </c>
      <c r="D87" s="193"/>
      <c r="E87" s="17">
        <v>233</v>
      </c>
      <c r="F87" s="18">
        <v>255</v>
      </c>
      <c r="G87" s="18">
        <v>120</v>
      </c>
      <c r="H87" s="18">
        <v>114</v>
      </c>
      <c r="I87" s="18">
        <v>286</v>
      </c>
      <c r="J87" s="18">
        <v>292</v>
      </c>
      <c r="K87" s="17">
        <v>169</v>
      </c>
      <c r="L87" s="18">
        <v>166</v>
      </c>
      <c r="M87" s="18">
        <v>113</v>
      </c>
      <c r="N87" s="18">
        <v>125</v>
      </c>
    </row>
    <row r="89" spans="2:15" ht="13.5" thickBot="1">
      <c r="B89" s="103"/>
      <c r="C89" s="246" t="s">
        <v>60</v>
      </c>
      <c r="D89" s="247"/>
      <c r="E89" s="110">
        <v>3661</v>
      </c>
      <c r="F89" s="110">
        <v>4209</v>
      </c>
      <c r="G89" s="110">
        <v>1259</v>
      </c>
      <c r="H89" s="110">
        <v>1464</v>
      </c>
      <c r="I89" s="110">
        <v>4129</v>
      </c>
      <c r="J89" s="110">
        <v>5012</v>
      </c>
      <c r="K89" s="110">
        <v>2494</v>
      </c>
      <c r="L89" s="110">
        <v>2783</v>
      </c>
      <c r="M89" s="110">
        <v>1580</v>
      </c>
      <c r="N89" s="110">
        <v>2202</v>
      </c>
      <c r="O89" s="122"/>
    </row>
    <row r="91" spans="3:14" ht="13.5" thickBot="1">
      <c r="C91" s="192" t="s">
        <v>61</v>
      </c>
      <c r="D91" s="193"/>
      <c r="E91" s="17">
        <v>1481</v>
      </c>
      <c r="F91" s="18">
        <v>2086</v>
      </c>
      <c r="G91" s="18">
        <v>666</v>
      </c>
      <c r="H91" s="18">
        <v>773</v>
      </c>
      <c r="I91" s="18">
        <v>1670</v>
      </c>
      <c r="J91" s="18">
        <v>2681</v>
      </c>
      <c r="K91" s="17">
        <v>960</v>
      </c>
      <c r="L91" s="18">
        <v>1445</v>
      </c>
      <c r="M91" s="18">
        <v>693</v>
      </c>
      <c r="N91" s="18">
        <v>1230</v>
      </c>
    </row>
    <row r="92" spans="3:14" ht="13.5" thickBot="1">
      <c r="C92" s="192" t="s">
        <v>62</v>
      </c>
      <c r="D92" s="193"/>
      <c r="E92" s="17">
        <v>288</v>
      </c>
      <c r="F92" s="18">
        <v>634</v>
      </c>
      <c r="G92" s="18">
        <v>146</v>
      </c>
      <c r="H92" s="18">
        <v>167</v>
      </c>
      <c r="I92" s="18">
        <v>323</v>
      </c>
      <c r="J92" s="18">
        <v>652</v>
      </c>
      <c r="K92" s="17">
        <v>205</v>
      </c>
      <c r="L92" s="18">
        <v>353</v>
      </c>
      <c r="M92" s="18">
        <v>112</v>
      </c>
      <c r="N92" s="18">
        <v>293</v>
      </c>
    </row>
    <row r="93" spans="3:14" ht="13.5" thickBot="1">
      <c r="C93" s="192" t="s">
        <v>63</v>
      </c>
      <c r="D93" s="193"/>
      <c r="E93" s="17">
        <v>407</v>
      </c>
      <c r="F93" s="18">
        <v>299</v>
      </c>
      <c r="G93" s="18">
        <v>114</v>
      </c>
      <c r="H93" s="18">
        <v>112</v>
      </c>
      <c r="I93" s="18">
        <v>426</v>
      </c>
      <c r="J93" s="18">
        <v>382</v>
      </c>
      <c r="K93" s="17">
        <v>313</v>
      </c>
      <c r="L93" s="18">
        <v>225</v>
      </c>
      <c r="M93" s="18">
        <v>107</v>
      </c>
      <c r="N93" s="18">
        <v>157</v>
      </c>
    </row>
    <row r="94" spans="3:14" ht="13.5" thickBot="1">
      <c r="C94" s="192" t="s">
        <v>64</v>
      </c>
      <c r="D94" s="193"/>
      <c r="E94" s="17">
        <v>1485</v>
      </c>
      <c r="F94" s="18">
        <v>1190</v>
      </c>
      <c r="G94" s="18">
        <v>361</v>
      </c>
      <c r="H94" s="18">
        <v>412</v>
      </c>
      <c r="I94" s="18">
        <v>1710</v>
      </c>
      <c r="J94" s="18">
        <v>1297</v>
      </c>
      <c r="K94" s="17">
        <v>1016</v>
      </c>
      <c r="L94" s="18">
        <v>760</v>
      </c>
      <c r="M94" s="18">
        <v>668</v>
      </c>
      <c r="N94" s="18">
        <v>522</v>
      </c>
    </row>
    <row r="96" spans="2:15" ht="13.5" thickBot="1">
      <c r="B96" s="103"/>
      <c r="C96" s="246" t="s">
        <v>65</v>
      </c>
      <c r="D96" s="247"/>
      <c r="E96" s="110">
        <v>15376</v>
      </c>
      <c r="F96" s="110">
        <v>12842</v>
      </c>
      <c r="G96" s="110">
        <v>3889</v>
      </c>
      <c r="H96" s="110">
        <v>3385</v>
      </c>
      <c r="I96" s="110">
        <v>17354</v>
      </c>
      <c r="J96" s="110">
        <v>14498</v>
      </c>
      <c r="K96" s="110">
        <v>11023</v>
      </c>
      <c r="L96" s="110">
        <v>8595</v>
      </c>
      <c r="M96" s="110">
        <v>5941</v>
      </c>
      <c r="N96" s="110">
        <v>5716</v>
      </c>
      <c r="O96" s="122"/>
    </row>
    <row r="98" spans="2:15" ht="13.5" thickBot="1">
      <c r="B98" s="103"/>
      <c r="C98" s="246" t="s">
        <v>66</v>
      </c>
      <c r="D98" s="247"/>
      <c r="E98" s="110">
        <v>1674</v>
      </c>
      <c r="F98" s="110">
        <v>2395</v>
      </c>
      <c r="G98" s="110">
        <v>693</v>
      </c>
      <c r="H98" s="110">
        <v>661</v>
      </c>
      <c r="I98" s="110">
        <v>1978</v>
      </c>
      <c r="J98" s="110">
        <v>2919</v>
      </c>
      <c r="K98" s="110">
        <v>1270</v>
      </c>
      <c r="L98" s="110">
        <v>1585</v>
      </c>
      <c r="M98" s="110">
        <v>658</v>
      </c>
      <c r="N98" s="110">
        <v>1283</v>
      </c>
      <c r="O98" s="122"/>
    </row>
    <row r="100" spans="2:15" ht="13.5" thickBot="1">
      <c r="B100" s="103"/>
      <c r="C100" s="246" t="s">
        <v>67</v>
      </c>
      <c r="D100" s="247"/>
      <c r="E100" s="110">
        <v>429</v>
      </c>
      <c r="F100" s="110">
        <v>455</v>
      </c>
      <c r="G100" s="110">
        <v>135</v>
      </c>
      <c r="H100" s="110">
        <v>146</v>
      </c>
      <c r="I100" s="110">
        <v>627</v>
      </c>
      <c r="J100" s="110">
        <v>613</v>
      </c>
      <c r="K100" s="110">
        <v>350</v>
      </c>
      <c r="L100" s="110">
        <v>394</v>
      </c>
      <c r="M100" s="110">
        <v>271</v>
      </c>
      <c r="N100" s="110">
        <v>217</v>
      </c>
      <c r="O100" s="122"/>
    </row>
    <row r="102" spans="2:15" ht="13.5" thickBot="1">
      <c r="B102" s="103"/>
      <c r="C102" s="246" t="s">
        <v>68</v>
      </c>
      <c r="D102" s="247"/>
      <c r="E102" s="110">
        <v>2801</v>
      </c>
      <c r="F102" s="110">
        <v>2277</v>
      </c>
      <c r="G102" s="110">
        <v>751</v>
      </c>
      <c r="H102" s="110">
        <v>732</v>
      </c>
      <c r="I102" s="110">
        <v>4263</v>
      </c>
      <c r="J102" s="110">
        <v>3402</v>
      </c>
      <c r="K102" s="110">
        <v>2837</v>
      </c>
      <c r="L102" s="110">
        <v>2256</v>
      </c>
      <c r="M102" s="110">
        <v>1410</v>
      </c>
      <c r="N102" s="110">
        <v>1128</v>
      </c>
      <c r="O102" s="122"/>
    </row>
    <row r="104" spans="3:14" ht="13.5" thickBot="1">
      <c r="C104" s="192" t="s">
        <v>69</v>
      </c>
      <c r="D104" s="193"/>
      <c r="E104" s="17">
        <v>323</v>
      </c>
      <c r="F104" s="18">
        <v>300</v>
      </c>
      <c r="G104" s="18">
        <v>116</v>
      </c>
      <c r="H104" s="18">
        <v>82</v>
      </c>
      <c r="I104" s="18">
        <v>397</v>
      </c>
      <c r="J104" s="18">
        <v>464</v>
      </c>
      <c r="K104" s="17">
        <v>206</v>
      </c>
      <c r="L104" s="18">
        <v>254</v>
      </c>
      <c r="M104" s="18">
        <v>189</v>
      </c>
      <c r="N104" s="18">
        <v>206</v>
      </c>
    </row>
    <row r="105" spans="3:14" ht="13.5" thickBot="1">
      <c r="C105" s="192" t="s">
        <v>70</v>
      </c>
      <c r="D105" s="193"/>
      <c r="E105" s="17">
        <v>780</v>
      </c>
      <c r="F105" s="18">
        <v>378</v>
      </c>
      <c r="G105" s="18">
        <v>169</v>
      </c>
      <c r="H105" s="18">
        <v>149</v>
      </c>
      <c r="I105" s="18">
        <v>1368</v>
      </c>
      <c r="J105" s="18">
        <v>572</v>
      </c>
      <c r="K105" s="17">
        <v>890</v>
      </c>
      <c r="L105" s="18">
        <v>331</v>
      </c>
      <c r="M105" s="18">
        <v>473</v>
      </c>
      <c r="N105" s="18">
        <v>240</v>
      </c>
    </row>
    <row r="106" spans="3:14" ht="13.5" thickBot="1">
      <c r="C106" s="192" t="s">
        <v>71</v>
      </c>
      <c r="D106" s="193"/>
      <c r="E106" s="17">
        <v>1698</v>
      </c>
      <c r="F106" s="18">
        <v>1599</v>
      </c>
      <c r="G106" s="18">
        <v>476</v>
      </c>
      <c r="H106" s="18">
        <v>501</v>
      </c>
      <c r="I106" s="18">
        <v>2498</v>
      </c>
      <c r="J106" s="18">
        <v>2366</v>
      </c>
      <c r="K106" s="17">
        <v>1741</v>
      </c>
      <c r="L106" s="18">
        <v>1671</v>
      </c>
      <c r="M106" s="18">
        <v>748</v>
      </c>
      <c r="N106" s="18">
        <v>682</v>
      </c>
    </row>
    <row r="108" spans="2:15" ht="13.5" thickBot="1">
      <c r="B108" s="103"/>
      <c r="C108" s="246" t="s">
        <v>72</v>
      </c>
      <c r="D108" s="247"/>
      <c r="E108" s="110">
        <v>184</v>
      </c>
      <c r="F108" s="110">
        <v>272</v>
      </c>
      <c r="G108" s="110">
        <v>93</v>
      </c>
      <c r="H108" s="110">
        <v>87</v>
      </c>
      <c r="I108" s="110">
        <v>184</v>
      </c>
      <c r="J108" s="110">
        <v>273</v>
      </c>
      <c r="K108" s="110">
        <v>99</v>
      </c>
      <c r="L108" s="110">
        <v>129</v>
      </c>
      <c r="M108" s="110">
        <v>82</v>
      </c>
      <c r="N108" s="110">
        <v>138</v>
      </c>
      <c r="O108" s="122"/>
    </row>
    <row r="110" spans="3:14" ht="13.5" thickBot="1">
      <c r="C110" s="192" t="s">
        <v>73</v>
      </c>
      <c r="D110" s="193"/>
      <c r="E110" s="17">
        <v>49</v>
      </c>
      <c r="F110" s="18">
        <v>55</v>
      </c>
      <c r="G110" s="18">
        <v>35</v>
      </c>
      <c r="H110" s="18">
        <v>25</v>
      </c>
      <c r="I110" s="18">
        <v>51</v>
      </c>
      <c r="J110" s="18">
        <v>55</v>
      </c>
      <c r="K110" s="17">
        <v>31</v>
      </c>
      <c r="L110" s="18">
        <v>35</v>
      </c>
      <c r="M110" s="18">
        <v>20</v>
      </c>
      <c r="N110" s="18">
        <v>20</v>
      </c>
    </row>
    <row r="111" spans="3:14" ht="13.5" thickBot="1">
      <c r="C111" s="192" t="s">
        <v>74</v>
      </c>
      <c r="D111" s="193"/>
      <c r="E111" s="17">
        <v>29</v>
      </c>
      <c r="F111" s="18">
        <v>50</v>
      </c>
      <c r="G111" s="18">
        <v>21</v>
      </c>
      <c r="H111" s="18">
        <v>18</v>
      </c>
      <c r="I111" s="18">
        <v>29</v>
      </c>
      <c r="J111" s="18">
        <v>66</v>
      </c>
      <c r="K111" s="17">
        <v>22</v>
      </c>
      <c r="L111" s="18">
        <v>52</v>
      </c>
      <c r="M111" s="18">
        <v>7</v>
      </c>
      <c r="N111" s="18">
        <v>14</v>
      </c>
    </row>
    <row r="112" ht="12.75"/>
    <row r="114" spans="3:31" ht="13.5" thickBot="1">
      <c r="C114" s="243" t="s">
        <v>126</v>
      </c>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row>
    <row r="115" spans="3:31" ht="13.5" thickBot="1">
      <c r="C115" s="53" t="s">
        <v>127</v>
      </c>
      <c r="D115" s="126"/>
      <c r="E115" s="126"/>
      <c r="F115" s="126"/>
      <c r="G115" s="126"/>
      <c r="H115" s="126"/>
      <c r="I115" s="126"/>
      <c r="J115" s="126"/>
      <c r="K115" s="126"/>
      <c r="L115" s="126"/>
      <c r="M115" s="126"/>
      <c r="N115" s="126"/>
      <c r="O115" s="126"/>
      <c r="P115" s="126"/>
      <c r="Q115" s="126"/>
      <c r="R115" s="126"/>
      <c r="S115" s="126"/>
      <c r="T115" s="126"/>
      <c r="U115" s="127"/>
      <c r="V115" s="126"/>
      <c r="W115" s="126"/>
      <c r="X115" s="126"/>
      <c r="Y115" s="126"/>
      <c r="Z115" s="126"/>
      <c r="AA115" s="126"/>
      <c r="AB115" s="126"/>
      <c r="AC115" s="126"/>
      <c r="AD115" s="126"/>
      <c r="AE115" s="126"/>
    </row>
  </sheetData>
  <sheetProtection/>
  <mergeCells count="70">
    <mergeCell ref="C26:D26"/>
    <mergeCell ref="C27:D27"/>
    <mergeCell ref="C25:D25"/>
    <mergeCell ref="C29:D29"/>
    <mergeCell ref="C84:D84"/>
    <mergeCell ref="C65:D65"/>
    <mergeCell ref="C66:D66"/>
    <mergeCell ref="C67:D67"/>
    <mergeCell ref="C68:D68"/>
    <mergeCell ref="C63:D63"/>
    <mergeCell ref="C21:D21"/>
    <mergeCell ref="C23:D23"/>
    <mergeCell ref="C34:D34"/>
    <mergeCell ref="C40:D40"/>
    <mergeCell ref="C42:D42"/>
    <mergeCell ref="C89:D89"/>
    <mergeCell ref="C28:D28"/>
    <mergeCell ref="C57:D57"/>
    <mergeCell ref="C61:D61"/>
    <mergeCell ref="C62:D62"/>
    <mergeCell ref="C98:D98"/>
    <mergeCell ref="C100:D100"/>
    <mergeCell ref="C102:D102"/>
    <mergeCell ref="C108:D108"/>
    <mergeCell ref="C92:D92"/>
    <mergeCell ref="C93:D93"/>
    <mergeCell ref="C94:D94"/>
    <mergeCell ref="C104:D104"/>
    <mergeCell ref="C30:D30"/>
    <mergeCell ref="C31:D31"/>
    <mergeCell ref="C32:D32"/>
    <mergeCell ref="C36:D36"/>
    <mergeCell ref="C37:D37"/>
    <mergeCell ref="C96:D96"/>
    <mergeCell ref="C71:D71"/>
    <mergeCell ref="C64:D64"/>
    <mergeCell ref="C49:D49"/>
    <mergeCell ref="C51:D51"/>
    <mergeCell ref="C59:D59"/>
    <mergeCell ref="C44:D44"/>
    <mergeCell ref="C91:D91"/>
    <mergeCell ref="C38:D38"/>
    <mergeCell ref="C81:D81"/>
    <mergeCell ref="C82:D82"/>
    <mergeCell ref="C46:D46"/>
    <mergeCell ref="C47:D47"/>
    <mergeCell ref="C53:D53"/>
    <mergeCell ref="C54:D54"/>
    <mergeCell ref="C55:D55"/>
    <mergeCell ref="C56:D56"/>
    <mergeCell ref="C106:D106"/>
    <mergeCell ref="C78:D78"/>
    <mergeCell ref="C111:D111"/>
    <mergeCell ref="C86:D86"/>
    <mergeCell ref="C87:D87"/>
    <mergeCell ref="C69:D69"/>
    <mergeCell ref="C73:D73"/>
    <mergeCell ref="C74:D74"/>
    <mergeCell ref="C75:D75"/>
    <mergeCell ref="C76:D76"/>
    <mergeCell ref="C110:D110"/>
    <mergeCell ref="C80:D80"/>
    <mergeCell ref="C114:AE114"/>
    <mergeCell ref="E16:F18"/>
    <mergeCell ref="G16:H18"/>
    <mergeCell ref="I16:N17"/>
    <mergeCell ref="I18:J18"/>
    <mergeCell ref="K18:L18"/>
    <mergeCell ref="M18:N18"/>
    <mergeCell ref="C105:D105"/>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6"/>
  </sheetPr>
  <dimension ref="C15:R114"/>
  <sheetViews>
    <sheetView zoomScalePageLayoutView="0" workbookViewId="0" topLeftCell="A1">
      <selection activeCell="A1" sqref="A1"/>
    </sheetView>
  </sheetViews>
  <sheetFormatPr defaultColWidth="11.421875" defaultRowHeight="12.75"/>
  <cols>
    <col min="1" max="4" width="11.421875" style="105" customWidth="1"/>
    <col min="5" max="6" width="14.8515625" style="105" customWidth="1"/>
    <col min="7" max="7" width="14.57421875" style="105" customWidth="1"/>
    <col min="8" max="8" width="11.7109375" style="105" bestFit="1" customWidth="1"/>
    <col min="9" max="10" width="11.57421875" style="105" bestFit="1" customWidth="1"/>
    <col min="11" max="16384" width="11.421875" style="105" customWidth="1"/>
  </cols>
  <sheetData>
    <row r="2" ht="12.75"/>
    <row r="3" ht="12.75"/>
    <row r="4" ht="12.75"/>
    <row r="5" ht="12.75"/>
    <row r="6" ht="12.75"/>
    <row r="7" ht="12.75"/>
    <row r="8" ht="12.75"/>
    <row r="10" ht="12.75"/>
    <row r="11" ht="12.75"/>
    <row r="12" ht="12.75"/>
    <row r="13" ht="12.75"/>
    <row r="14" ht="12.75"/>
    <row r="15" spans="5:7" ht="13.5" thickBot="1">
      <c r="E15" s="164"/>
      <c r="F15" s="165"/>
      <c r="G15" s="164"/>
    </row>
    <row r="17" spans="5:17" ht="13.5" thickBot="1">
      <c r="E17" s="226" t="s">
        <v>184</v>
      </c>
      <c r="F17" s="227"/>
      <c r="G17" s="227"/>
      <c r="H17" s="227"/>
      <c r="I17" s="227"/>
      <c r="J17" s="228"/>
      <c r="K17" s="54"/>
      <c r="L17" s="7"/>
      <c r="M17" s="7"/>
      <c r="N17" s="7"/>
      <c r="O17" s="7"/>
      <c r="P17" s="7"/>
      <c r="Q17" s="7"/>
    </row>
    <row r="18" spans="3:18" ht="13.5" thickBot="1">
      <c r="C18" s="135"/>
      <c r="D18" s="7"/>
      <c r="E18" s="229"/>
      <c r="F18" s="230"/>
      <c r="G18" s="230"/>
      <c r="H18" s="230"/>
      <c r="I18" s="230"/>
      <c r="J18" s="231"/>
      <c r="K18" s="54"/>
      <c r="L18" s="154"/>
      <c r="M18" s="154"/>
      <c r="N18" s="154"/>
      <c r="O18" s="154"/>
      <c r="P18" s="154"/>
      <c r="Q18" s="154"/>
      <c r="R18" s="152"/>
    </row>
    <row r="19" spans="3:17" ht="13.5" customHeight="1" thickBot="1">
      <c r="C19" s="135"/>
      <c r="D19" s="8"/>
      <c r="E19" s="233" t="s">
        <v>78</v>
      </c>
      <c r="F19" s="234"/>
      <c r="G19" s="223" t="s">
        <v>155</v>
      </c>
      <c r="H19" s="224"/>
      <c r="I19" s="233" t="s">
        <v>6</v>
      </c>
      <c r="J19" s="245"/>
      <c r="K19" s="101"/>
      <c r="L19" s="153"/>
      <c r="M19" s="153"/>
      <c r="N19" s="153"/>
      <c r="O19" s="153"/>
      <c r="P19" s="153"/>
      <c r="Q19" s="153"/>
    </row>
    <row r="20" spans="3:11" ht="13.5" thickBot="1">
      <c r="C20" s="135"/>
      <c r="D20" s="9"/>
      <c r="E20" s="82">
        <v>2018</v>
      </c>
      <c r="F20" s="58">
        <v>2019</v>
      </c>
      <c r="G20" s="58">
        <v>2018</v>
      </c>
      <c r="H20" s="58">
        <v>2019</v>
      </c>
      <c r="I20" s="58">
        <v>2018</v>
      </c>
      <c r="J20" s="102">
        <v>2019</v>
      </c>
      <c r="K20" s="128"/>
    </row>
    <row r="21" spans="3:10" ht="13.5" thickBot="1">
      <c r="C21" s="55"/>
      <c r="D21" s="55"/>
      <c r="E21" s="55"/>
      <c r="F21" s="55"/>
      <c r="G21" s="55"/>
      <c r="H21" s="155"/>
      <c r="I21" s="55"/>
      <c r="J21" s="55"/>
    </row>
    <row r="22" spans="3:11" ht="13.5" thickBot="1">
      <c r="C22" s="255" t="s">
        <v>75</v>
      </c>
      <c r="D22" s="256"/>
      <c r="E22" s="99">
        <v>198752.1971</v>
      </c>
      <c r="F22" s="99">
        <f>SUM(F24,F35,F41,F43,F45,F50,F52,F60,F72,F79,F85,F90,F97,F99,F101,F103,F109,F111,F112)</f>
        <v>191539.36391999997</v>
      </c>
      <c r="G22" s="99">
        <v>128083.916</v>
      </c>
      <c r="H22" s="99">
        <f>SUM(H24,H35,H41,H43,H45,H50,H52,H60,H72,H79,H85,H90,H97,H99,H101,H103,H109,H111,H112)</f>
        <v>124789.13432999999</v>
      </c>
      <c r="I22" s="99">
        <v>66431.54859</v>
      </c>
      <c r="J22" s="136">
        <f>SUM(J24,J35,J41,J43,J45,J50,J52,J60,J72,J79,J85,J90,J97,J99,J101,J103,J109,J111,J112)</f>
        <v>62996.944489999994</v>
      </c>
      <c r="K22" s="106"/>
    </row>
    <row r="23" spans="3:10" ht="13.5" thickBot="1">
      <c r="C23" s="137"/>
      <c r="D23" s="138"/>
      <c r="E23" s="138"/>
      <c r="F23" s="138"/>
      <c r="G23" s="138"/>
      <c r="H23" s="138"/>
      <c r="I23" s="138"/>
      <c r="J23" s="138"/>
    </row>
    <row r="24" spans="3:11" ht="13.5" thickBot="1">
      <c r="C24" s="257" t="s">
        <v>13</v>
      </c>
      <c r="D24" s="254"/>
      <c r="E24" s="139">
        <v>26770.33073</v>
      </c>
      <c r="F24" s="139">
        <f>SUM(F26:F33)</f>
        <v>21799.23476</v>
      </c>
      <c r="G24" s="139">
        <v>17039.91768</v>
      </c>
      <c r="H24" s="139">
        <f>SUM(H26:H33)</f>
        <v>14392.772050000001</v>
      </c>
      <c r="I24" s="139">
        <v>9178.39827</v>
      </c>
      <c r="J24" s="139">
        <f>SUM(J26:J33)</f>
        <v>7073.60562</v>
      </c>
      <c r="K24" s="123"/>
    </row>
    <row r="25" spans="3:10" ht="13.5" thickBot="1">
      <c r="C25" s="140"/>
      <c r="D25" s="141"/>
      <c r="E25" s="142"/>
      <c r="F25" s="142"/>
      <c r="G25" s="142"/>
      <c r="H25" s="142"/>
      <c r="I25" s="142"/>
      <c r="J25" s="142"/>
    </row>
    <row r="26" spans="3:11" ht="13.5" thickBot="1">
      <c r="C26" s="251" t="s">
        <v>14</v>
      </c>
      <c r="D26" s="252"/>
      <c r="E26" s="36">
        <v>2211.51608</v>
      </c>
      <c r="F26" s="37">
        <v>2181.67491</v>
      </c>
      <c r="G26" s="37">
        <v>1555.3981999999999</v>
      </c>
      <c r="H26" s="37">
        <v>1464.6703300000001</v>
      </c>
      <c r="I26" s="37">
        <v>569.4224</v>
      </c>
      <c r="J26" s="37">
        <v>682.1333000000001</v>
      </c>
      <c r="K26" s="33"/>
    </row>
    <row r="27" spans="3:11" ht="13.5" thickBot="1">
      <c r="C27" s="251" t="s">
        <v>15</v>
      </c>
      <c r="D27" s="252"/>
      <c r="E27" s="36">
        <v>3156.46162</v>
      </c>
      <c r="F27" s="37">
        <v>1823.2509499999999</v>
      </c>
      <c r="G27" s="37">
        <v>2242.0534900000002</v>
      </c>
      <c r="H27" s="37">
        <v>1120.58366</v>
      </c>
      <c r="I27" s="37">
        <v>845.22082</v>
      </c>
      <c r="J27" s="37">
        <v>692.82026</v>
      </c>
      <c r="K27" s="33"/>
    </row>
    <row r="28" spans="3:11" ht="13.5" thickBot="1">
      <c r="C28" s="251" t="s">
        <v>16</v>
      </c>
      <c r="D28" s="252"/>
      <c r="E28" s="36">
        <v>1765.32947</v>
      </c>
      <c r="F28" s="37">
        <v>1245.70291</v>
      </c>
      <c r="G28" s="37">
        <v>1203.63823</v>
      </c>
      <c r="H28" s="37">
        <v>858.5439200000001</v>
      </c>
      <c r="I28" s="37">
        <v>537.70398</v>
      </c>
      <c r="J28" s="37">
        <v>382.14439</v>
      </c>
      <c r="K28" s="33"/>
    </row>
    <row r="29" spans="3:11" ht="13.5" thickBot="1">
      <c r="C29" s="251" t="s">
        <v>17</v>
      </c>
      <c r="D29" s="252"/>
      <c r="E29" s="36">
        <v>3472.31325</v>
      </c>
      <c r="F29" s="37">
        <v>3107.5605800000003</v>
      </c>
      <c r="G29" s="37">
        <v>2164.3284</v>
      </c>
      <c r="H29" s="37">
        <v>2048.42245</v>
      </c>
      <c r="I29" s="37">
        <v>1249.19276</v>
      </c>
      <c r="J29" s="37">
        <v>971.25167</v>
      </c>
      <c r="K29" s="33"/>
    </row>
    <row r="30" spans="3:11" ht="13.5" thickBot="1">
      <c r="C30" s="251" t="s">
        <v>18</v>
      </c>
      <c r="D30" s="252"/>
      <c r="E30" s="36">
        <v>1722.56032</v>
      </c>
      <c r="F30" s="37">
        <v>1207.3968200000002</v>
      </c>
      <c r="G30" s="37">
        <v>1109.29456</v>
      </c>
      <c r="H30" s="37">
        <v>882.0156800000001</v>
      </c>
      <c r="I30" s="37">
        <v>589.3077</v>
      </c>
      <c r="J30" s="37">
        <v>314.01684</v>
      </c>
      <c r="K30" s="33"/>
    </row>
    <row r="31" spans="3:11" ht="13.5" thickBot="1">
      <c r="C31" s="251" t="s">
        <v>19</v>
      </c>
      <c r="D31" s="252"/>
      <c r="E31" s="36">
        <v>867.91657</v>
      </c>
      <c r="F31" s="37">
        <v>1154.6671399999998</v>
      </c>
      <c r="G31" s="37">
        <v>511.79446</v>
      </c>
      <c r="H31" s="37">
        <v>776.36467</v>
      </c>
      <c r="I31" s="37">
        <v>311.03261</v>
      </c>
      <c r="J31" s="37">
        <v>364.92434000000003</v>
      </c>
      <c r="K31" s="33"/>
    </row>
    <row r="32" spans="3:11" ht="13.5" thickBot="1">
      <c r="C32" s="251" t="s">
        <v>20</v>
      </c>
      <c r="D32" s="252"/>
      <c r="E32" s="36">
        <v>6127.05504</v>
      </c>
      <c r="F32" s="37">
        <v>5519.19833</v>
      </c>
      <c r="G32" s="37">
        <v>3501.30305</v>
      </c>
      <c r="H32" s="37">
        <v>3571.58092</v>
      </c>
      <c r="I32" s="37">
        <v>2487.87617</v>
      </c>
      <c r="J32" s="37">
        <v>1845.49147</v>
      </c>
      <c r="K32" s="33"/>
    </row>
    <row r="33" spans="3:11" ht="13.5" thickBot="1">
      <c r="C33" s="251" t="s">
        <v>21</v>
      </c>
      <c r="D33" s="252"/>
      <c r="E33" s="36">
        <v>7447.17838</v>
      </c>
      <c r="F33" s="37">
        <v>5559.78312</v>
      </c>
      <c r="G33" s="37">
        <v>4752.10729</v>
      </c>
      <c r="H33" s="37">
        <v>3670.59042</v>
      </c>
      <c r="I33" s="37">
        <v>2588.64183</v>
      </c>
      <c r="J33" s="37">
        <v>1820.8233500000001</v>
      </c>
      <c r="K33" s="33"/>
    </row>
    <row r="34" spans="3:11" ht="13.5" thickBot="1">
      <c r="C34" s="143"/>
      <c r="D34" s="144"/>
      <c r="E34" s="145"/>
      <c r="F34" s="146"/>
      <c r="G34" s="147"/>
      <c r="H34" s="148"/>
      <c r="I34" s="146"/>
      <c r="J34" s="148"/>
      <c r="K34" s="33"/>
    </row>
    <row r="35" spans="3:11" ht="13.5" thickBot="1">
      <c r="C35" s="253" t="s">
        <v>22</v>
      </c>
      <c r="D35" s="254"/>
      <c r="E35" s="139">
        <v>4165.93859</v>
      </c>
      <c r="F35" s="139">
        <f>SUM(F37:F39)</f>
        <v>4546.80764</v>
      </c>
      <c r="G35" s="139">
        <v>2382.46617</v>
      </c>
      <c r="H35" s="139">
        <f>SUM(H37:H39)</f>
        <v>2970.92819</v>
      </c>
      <c r="I35" s="139">
        <v>1665.2542600000002</v>
      </c>
      <c r="J35" s="139">
        <f>SUM(J37:J39)</f>
        <v>1477.13677</v>
      </c>
      <c r="K35" s="122"/>
    </row>
    <row r="36" spans="3:11" ht="13.5" thickBot="1">
      <c r="C36" s="143"/>
      <c r="D36" s="144"/>
      <c r="E36" s="146"/>
      <c r="F36" s="149"/>
      <c r="G36" s="149"/>
      <c r="H36" s="149"/>
      <c r="I36" s="149"/>
      <c r="J36" s="150"/>
      <c r="K36" s="33"/>
    </row>
    <row r="37" spans="3:11" ht="13.5" thickBot="1">
      <c r="C37" s="251" t="s">
        <v>23</v>
      </c>
      <c r="D37" s="252"/>
      <c r="E37" s="36">
        <v>283.06264</v>
      </c>
      <c r="F37" s="37">
        <v>540.3330500000001</v>
      </c>
      <c r="G37" s="37">
        <v>181.38828</v>
      </c>
      <c r="H37" s="37">
        <v>425.42162</v>
      </c>
      <c r="I37" s="37">
        <v>98.17351</v>
      </c>
      <c r="J37" s="37">
        <v>105.58803</v>
      </c>
      <c r="K37" s="33"/>
    </row>
    <row r="38" spans="3:11" ht="13.5" thickBot="1">
      <c r="C38" s="251" t="s">
        <v>24</v>
      </c>
      <c r="D38" s="252"/>
      <c r="E38" s="36">
        <v>300.28090999999995</v>
      </c>
      <c r="F38" s="37">
        <v>199.14564000000001</v>
      </c>
      <c r="G38" s="37">
        <v>219.09844</v>
      </c>
      <c r="H38" s="37">
        <v>136.19582</v>
      </c>
      <c r="I38" s="37">
        <v>81.18247</v>
      </c>
      <c r="J38" s="37">
        <v>59.66237</v>
      </c>
      <c r="K38" s="33"/>
    </row>
    <row r="39" spans="3:11" ht="13.5" thickBot="1">
      <c r="C39" s="251" t="s">
        <v>25</v>
      </c>
      <c r="D39" s="252"/>
      <c r="E39" s="36">
        <v>3582.59504</v>
      </c>
      <c r="F39" s="37">
        <v>3807.32895</v>
      </c>
      <c r="G39" s="37">
        <v>1981.97945</v>
      </c>
      <c r="H39" s="37">
        <v>2409.31075</v>
      </c>
      <c r="I39" s="37">
        <v>1485.89828</v>
      </c>
      <c r="J39" s="37">
        <v>1311.8863700000002</v>
      </c>
      <c r="K39" s="33"/>
    </row>
    <row r="40" spans="3:11" ht="13.5" thickBot="1">
      <c r="C40" s="129"/>
      <c r="D40" s="129"/>
      <c r="E40" s="129"/>
      <c r="F40" s="129"/>
      <c r="G40" s="129"/>
      <c r="H40" s="129"/>
      <c r="I40" s="129"/>
      <c r="J40" s="129"/>
      <c r="K40" s="33"/>
    </row>
    <row r="41" spans="3:11" ht="13.5" thickBot="1">
      <c r="C41" s="253" t="s">
        <v>26</v>
      </c>
      <c r="D41" s="254"/>
      <c r="E41" s="139">
        <v>4999.77426</v>
      </c>
      <c r="F41" s="139">
        <v>4701.12547</v>
      </c>
      <c r="G41" s="139">
        <v>3488.88663</v>
      </c>
      <c r="H41" s="139">
        <v>3281.63479</v>
      </c>
      <c r="I41" s="139">
        <v>1463.9601</v>
      </c>
      <c r="J41" s="139">
        <v>1400.2708300000002</v>
      </c>
      <c r="K41" s="122"/>
    </row>
    <row r="42" spans="3:11" ht="13.5" thickBot="1">
      <c r="C42" s="129"/>
      <c r="D42" s="129"/>
      <c r="E42" s="129"/>
      <c r="F42" s="129"/>
      <c r="G42" s="129"/>
      <c r="H42" s="129"/>
      <c r="I42" s="129"/>
      <c r="J42" s="129"/>
      <c r="K42" s="33"/>
    </row>
    <row r="43" spans="3:11" ht="13.5" thickBot="1">
      <c r="C43" s="253" t="s">
        <v>27</v>
      </c>
      <c r="D43" s="254"/>
      <c r="E43" s="139">
        <v>4202.68667</v>
      </c>
      <c r="F43" s="139">
        <v>3456.47845</v>
      </c>
      <c r="G43" s="139">
        <v>2170.00782</v>
      </c>
      <c r="H43" s="139">
        <v>2102.19301</v>
      </c>
      <c r="I43" s="139">
        <v>1843.98853</v>
      </c>
      <c r="J43" s="139">
        <v>1247.5982900000001</v>
      </c>
      <c r="K43" s="122"/>
    </row>
    <row r="44" spans="3:11" ht="13.5" thickBot="1">
      <c r="C44" s="129"/>
      <c r="D44" s="129"/>
      <c r="E44" s="129"/>
      <c r="F44" s="129"/>
      <c r="G44" s="129"/>
      <c r="H44" s="129"/>
      <c r="I44" s="129"/>
      <c r="J44" s="129"/>
      <c r="K44" s="33"/>
    </row>
    <row r="45" spans="3:11" ht="13.5" thickBot="1">
      <c r="C45" s="253" t="s">
        <v>28</v>
      </c>
      <c r="D45" s="254"/>
      <c r="E45" s="139">
        <v>9131.61978</v>
      </c>
      <c r="F45" s="139">
        <f>SUM(F47:F48)</f>
        <v>16652.739709999998</v>
      </c>
      <c r="G45" s="139">
        <v>6050.854789999999</v>
      </c>
      <c r="H45" s="139">
        <f>SUM(H47:H48)</f>
        <v>12267.218630000001</v>
      </c>
      <c r="I45" s="139">
        <v>2862.45777</v>
      </c>
      <c r="J45" s="139">
        <f>SUM(J47:J48)</f>
        <v>4165.35622</v>
      </c>
      <c r="K45" s="122"/>
    </row>
    <row r="46" spans="3:11" ht="13.5" thickBot="1">
      <c r="C46" s="129"/>
      <c r="D46" s="129"/>
      <c r="E46" s="129"/>
      <c r="F46" s="129"/>
      <c r="G46" s="129"/>
      <c r="H46" s="129"/>
      <c r="I46" s="129"/>
      <c r="J46" s="129"/>
      <c r="K46" s="33"/>
    </row>
    <row r="47" spans="3:11" ht="13.5" thickBot="1">
      <c r="C47" s="251" t="s">
        <v>29</v>
      </c>
      <c r="D47" s="252"/>
      <c r="E47" s="36">
        <v>5242.03874</v>
      </c>
      <c r="F47" s="37">
        <v>13565.30985</v>
      </c>
      <c r="G47" s="37">
        <v>3427.3321499999997</v>
      </c>
      <c r="H47" s="37">
        <v>10308.840310000001</v>
      </c>
      <c r="I47" s="37">
        <v>1646.6661000000001</v>
      </c>
      <c r="J47" s="37">
        <v>3084.46413</v>
      </c>
      <c r="K47" s="33"/>
    </row>
    <row r="48" spans="3:11" ht="13.5" thickBot="1">
      <c r="C48" s="251" t="s">
        <v>30</v>
      </c>
      <c r="D48" s="252"/>
      <c r="E48" s="36">
        <v>3889.58104</v>
      </c>
      <c r="F48" s="37">
        <v>3087.4298599999997</v>
      </c>
      <c r="G48" s="37">
        <v>2623.52264</v>
      </c>
      <c r="H48" s="37">
        <v>1958.37832</v>
      </c>
      <c r="I48" s="37">
        <v>1215.7916699999998</v>
      </c>
      <c r="J48" s="37">
        <v>1080.89209</v>
      </c>
      <c r="K48" s="33"/>
    </row>
    <row r="49" spans="3:11" ht="13.5" thickBot="1">
      <c r="C49" s="129"/>
      <c r="D49" s="129"/>
      <c r="E49" s="129"/>
      <c r="F49" s="129"/>
      <c r="G49" s="129"/>
      <c r="H49" s="129"/>
      <c r="I49" s="129"/>
      <c r="J49" s="129"/>
      <c r="K49" s="33"/>
    </row>
    <row r="50" spans="3:11" ht="13.5" thickBot="1">
      <c r="C50" s="253" t="s">
        <v>31</v>
      </c>
      <c r="D50" s="254"/>
      <c r="E50" s="139">
        <v>1552.2494199999999</v>
      </c>
      <c r="F50" s="139">
        <v>2410.95172</v>
      </c>
      <c r="G50" s="139">
        <v>1102.4992</v>
      </c>
      <c r="H50" s="139">
        <v>1579.81121</v>
      </c>
      <c r="I50" s="139">
        <v>433.39189</v>
      </c>
      <c r="J50" s="139">
        <v>808.51674</v>
      </c>
      <c r="K50" s="122"/>
    </row>
    <row r="51" spans="3:11" ht="13.5" thickBot="1">
      <c r="C51" s="129"/>
      <c r="D51" s="129"/>
      <c r="E51" s="129"/>
      <c r="F51" s="129"/>
      <c r="G51" s="129"/>
      <c r="H51" s="129"/>
      <c r="I51" s="129"/>
      <c r="J51" s="129"/>
      <c r="K51" s="33"/>
    </row>
    <row r="52" spans="3:11" ht="13.5" thickBot="1">
      <c r="C52" s="253" t="s">
        <v>32</v>
      </c>
      <c r="D52" s="254"/>
      <c r="E52" s="139">
        <v>5808.110070000001</v>
      </c>
      <c r="F52" s="139">
        <f>SUM(F54:F58)</f>
        <v>7033.41375</v>
      </c>
      <c r="G52" s="139">
        <v>3625.5743600000005</v>
      </c>
      <c r="H52" s="139">
        <f>SUM(H54:H58)</f>
        <v>4861.369140000001</v>
      </c>
      <c r="I52" s="139">
        <v>2123.29329</v>
      </c>
      <c r="J52" s="139">
        <f>SUM(J54:J58)</f>
        <v>2075.07305</v>
      </c>
      <c r="K52" s="122"/>
    </row>
    <row r="53" spans="3:11" ht="13.5" thickBot="1">
      <c r="C53" s="129"/>
      <c r="D53" s="129"/>
      <c r="E53" s="129"/>
      <c r="F53" s="129"/>
      <c r="G53" s="129"/>
      <c r="H53" s="129"/>
      <c r="I53" s="129"/>
      <c r="J53" s="129"/>
      <c r="K53" s="33"/>
    </row>
    <row r="54" spans="3:11" ht="13.5" thickBot="1">
      <c r="C54" s="251" t="s">
        <v>33</v>
      </c>
      <c r="D54" s="252"/>
      <c r="E54" s="36">
        <v>1661.3168400000002</v>
      </c>
      <c r="F54" s="37">
        <v>1802.45543</v>
      </c>
      <c r="G54" s="37">
        <v>1041.70321</v>
      </c>
      <c r="H54" s="37">
        <v>1251.12195</v>
      </c>
      <c r="I54" s="37">
        <v>604.71225</v>
      </c>
      <c r="J54" s="37">
        <v>544.53781</v>
      </c>
      <c r="K54" s="33"/>
    </row>
    <row r="55" spans="3:11" ht="13.5" thickBot="1">
      <c r="C55" s="251" t="s">
        <v>34</v>
      </c>
      <c r="D55" s="252"/>
      <c r="E55" s="36">
        <v>1027.64762</v>
      </c>
      <c r="F55" s="37">
        <v>705.48795</v>
      </c>
      <c r="G55" s="37">
        <v>681.5239499999999</v>
      </c>
      <c r="H55" s="37">
        <v>449.22740999999996</v>
      </c>
      <c r="I55" s="37">
        <v>345.55457</v>
      </c>
      <c r="J55" s="37">
        <v>245.84814</v>
      </c>
      <c r="K55" s="33"/>
    </row>
    <row r="56" spans="3:11" ht="13.5" thickBot="1">
      <c r="C56" s="251" t="s">
        <v>35</v>
      </c>
      <c r="D56" s="252"/>
      <c r="E56" s="36">
        <v>676.9396899999999</v>
      </c>
      <c r="F56" s="37">
        <v>802.08737</v>
      </c>
      <c r="G56" s="37">
        <v>348.8942</v>
      </c>
      <c r="H56" s="37">
        <v>495.22871000000004</v>
      </c>
      <c r="I56" s="37">
        <v>318.72334</v>
      </c>
      <c r="J56" s="37">
        <v>296.74753999999996</v>
      </c>
      <c r="K56" s="33"/>
    </row>
    <row r="57" spans="3:11" ht="13.5" thickBot="1">
      <c r="C57" s="251" t="s">
        <v>36</v>
      </c>
      <c r="D57" s="252"/>
      <c r="E57" s="36">
        <v>516.2322800000001</v>
      </c>
      <c r="F57" s="37">
        <v>730.2390600000001</v>
      </c>
      <c r="G57" s="37">
        <v>284.29467</v>
      </c>
      <c r="H57" s="37">
        <v>503.10790999999995</v>
      </c>
      <c r="I57" s="37">
        <v>231.93760999999998</v>
      </c>
      <c r="J57" s="37">
        <v>221.69213</v>
      </c>
      <c r="K57" s="33"/>
    </row>
    <row r="58" spans="3:11" ht="13.5" thickBot="1">
      <c r="C58" s="251" t="s">
        <v>37</v>
      </c>
      <c r="D58" s="252"/>
      <c r="E58" s="36">
        <v>1925.97364</v>
      </c>
      <c r="F58" s="37">
        <v>2993.14394</v>
      </c>
      <c r="G58" s="37">
        <v>1269.15833</v>
      </c>
      <c r="H58" s="37">
        <v>2162.68316</v>
      </c>
      <c r="I58" s="37">
        <v>622.3655200000001</v>
      </c>
      <c r="J58" s="37">
        <v>766.24743</v>
      </c>
      <c r="K58" s="33"/>
    </row>
    <row r="59" spans="3:11" ht="13.5" thickBot="1">
      <c r="C59" s="129"/>
      <c r="D59" s="129"/>
      <c r="E59" s="129"/>
      <c r="F59" s="129"/>
      <c r="G59" s="129"/>
      <c r="H59" s="129"/>
      <c r="I59" s="129"/>
      <c r="J59" s="129"/>
      <c r="K59" s="33"/>
    </row>
    <row r="60" spans="3:11" ht="13.5" thickBot="1">
      <c r="C60" s="253" t="s">
        <v>38</v>
      </c>
      <c r="D60" s="254"/>
      <c r="E60" s="139">
        <v>7503.933940000001</v>
      </c>
      <c r="F60" s="139">
        <f>SUM(F62:F70)</f>
        <v>6503.661169999999</v>
      </c>
      <c r="G60" s="139">
        <v>4897.18821</v>
      </c>
      <c r="H60" s="139">
        <f>SUM(H62:H70)</f>
        <v>4077.88167</v>
      </c>
      <c r="I60" s="139">
        <v>2539.0179100000005</v>
      </c>
      <c r="J60" s="139">
        <f>SUM(J62:J70)</f>
        <v>2391.50169</v>
      </c>
      <c r="K60" s="122"/>
    </row>
    <row r="61" spans="3:11" ht="13.5" thickBot="1">
      <c r="C61" s="129"/>
      <c r="D61" s="129"/>
      <c r="E61" s="129"/>
      <c r="F61" s="129"/>
      <c r="G61" s="129"/>
      <c r="H61" s="129"/>
      <c r="I61" s="129"/>
      <c r="J61" s="129"/>
      <c r="K61" s="33"/>
    </row>
    <row r="62" spans="3:11" ht="13.5" thickBot="1">
      <c r="C62" s="251" t="s">
        <v>39</v>
      </c>
      <c r="D62" s="252"/>
      <c r="E62" s="36">
        <v>439.16563</v>
      </c>
      <c r="F62" s="37">
        <v>312.61331</v>
      </c>
      <c r="G62" s="37">
        <v>302.27677</v>
      </c>
      <c r="H62" s="37">
        <v>203.63909</v>
      </c>
      <c r="I62" s="37">
        <v>136.88886</v>
      </c>
      <c r="J62" s="37">
        <v>108.97422</v>
      </c>
      <c r="K62" s="33"/>
    </row>
    <row r="63" spans="3:11" ht="13.5" thickBot="1">
      <c r="C63" s="251" t="s">
        <v>40</v>
      </c>
      <c r="D63" s="252"/>
      <c r="E63" s="36">
        <v>745.6587</v>
      </c>
      <c r="F63" s="37">
        <v>495.48548</v>
      </c>
      <c r="G63" s="37">
        <v>466.41012</v>
      </c>
      <c r="H63" s="37">
        <v>241.51641</v>
      </c>
      <c r="I63" s="37">
        <v>255.68191000000002</v>
      </c>
      <c r="J63" s="37">
        <v>248.46694</v>
      </c>
      <c r="K63" s="33"/>
    </row>
    <row r="64" spans="3:11" ht="13.5" thickBot="1">
      <c r="C64" s="251" t="s">
        <v>41</v>
      </c>
      <c r="D64" s="252"/>
      <c r="E64" s="36">
        <v>2075.20102</v>
      </c>
      <c r="F64" s="37">
        <v>2008.9743700000001</v>
      </c>
      <c r="G64" s="37">
        <v>1371.18915</v>
      </c>
      <c r="H64" s="37">
        <v>1484.31896</v>
      </c>
      <c r="I64" s="37">
        <v>690.37387</v>
      </c>
      <c r="J64" s="37">
        <v>516.03707</v>
      </c>
      <c r="K64" s="33"/>
    </row>
    <row r="65" spans="3:11" ht="13.5" thickBot="1">
      <c r="C65" s="251" t="s">
        <v>42</v>
      </c>
      <c r="D65" s="252"/>
      <c r="E65" s="36">
        <v>548.0586999999999</v>
      </c>
      <c r="F65" s="37">
        <v>257.53063000000003</v>
      </c>
      <c r="G65" s="37">
        <v>320.70038</v>
      </c>
      <c r="H65" s="37">
        <v>164.76882999999998</v>
      </c>
      <c r="I65" s="37">
        <v>218.82913</v>
      </c>
      <c r="J65" s="37">
        <v>92.76180000000001</v>
      </c>
      <c r="K65" s="33"/>
    </row>
    <row r="66" spans="3:11" ht="13.5" thickBot="1">
      <c r="C66" s="251" t="s">
        <v>43</v>
      </c>
      <c r="D66" s="252"/>
      <c r="E66" s="36">
        <v>1181.44522</v>
      </c>
      <c r="F66" s="37">
        <v>1139.17407</v>
      </c>
      <c r="G66" s="37">
        <v>730.387</v>
      </c>
      <c r="H66" s="37">
        <v>667.9401899999999</v>
      </c>
      <c r="I66" s="37">
        <v>446.24808</v>
      </c>
      <c r="J66" s="37">
        <v>470.78254</v>
      </c>
      <c r="K66" s="33"/>
    </row>
    <row r="67" spans="3:11" ht="13.5" thickBot="1">
      <c r="C67" s="251" t="s">
        <v>44</v>
      </c>
      <c r="D67" s="252"/>
      <c r="E67" s="36">
        <v>75.82473</v>
      </c>
      <c r="F67" s="37">
        <v>296.14921000000004</v>
      </c>
      <c r="G67" s="37">
        <v>46.60269</v>
      </c>
      <c r="H67" s="37">
        <v>157.90985999999998</v>
      </c>
      <c r="I67" s="37">
        <v>29.22204</v>
      </c>
      <c r="J67" s="37">
        <v>133.58004</v>
      </c>
      <c r="K67" s="33"/>
    </row>
    <row r="68" spans="3:11" ht="13.5" thickBot="1">
      <c r="C68" s="251" t="s">
        <v>45</v>
      </c>
      <c r="D68" s="252"/>
      <c r="E68" s="36">
        <v>47.29585</v>
      </c>
      <c r="F68" s="37">
        <v>120.31638000000001</v>
      </c>
      <c r="G68" s="37">
        <v>18.140369999999997</v>
      </c>
      <c r="H68" s="37">
        <v>68.22844</v>
      </c>
      <c r="I68" s="37">
        <v>26.70205</v>
      </c>
      <c r="J68" s="37">
        <v>50.67154</v>
      </c>
      <c r="K68" s="33"/>
    </row>
    <row r="69" spans="3:11" ht="13.5" thickBot="1">
      <c r="C69" s="251" t="s">
        <v>46</v>
      </c>
      <c r="D69" s="252"/>
      <c r="E69" s="36">
        <v>1274.1593300000002</v>
      </c>
      <c r="F69" s="37">
        <v>1530.102</v>
      </c>
      <c r="G69" s="37">
        <v>789.70783</v>
      </c>
      <c r="H69" s="37">
        <v>867.56238</v>
      </c>
      <c r="I69" s="37">
        <v>473.79239</v>
      </c>
      <c r="J69" s="37">
        <v>653.96013</v>
      </c>
      <c r="K69" s="33"/>
    </row>
    <row r="70" spans="3:11" ht="13.5" thickBot="1">
      <c r="C70" s="251" t="s">
        <v>47</v>
      </c>
      <c r="D70" s="252"/>
      <c r="E70" s="36">
        <v>1117.12476</v>
      </c>
      <c r="F70" s="37">
        <v>343.31572</v>
      </c>
      <c r="G70" s="37">
        <v>851.7739</v>
      </c>
      <c r="H70" s="37">
        <v>221.99751</v>
      </c>
      <c r="I70" s="37">
        <v>261.27958</v>
      </c>
      <c r="J70" s="37">
        <v>116.26741</v>
      </c>
      <c r="K70" s="33"/>
    </row>
    <row r="71" spans="3:11" ht="13.5" thickBot="1">
      <c r="C71" s="129"/>
      <c r="D71" s="129"/>
      <c r="E71" s="129"/>
      <c r="F71" s="129"/>
      <c r="G71" s="129"/>
      <c r="H71" s="129"/>
      <c r="I71" s="129"/>
      <c r="J71" s="129"/>
      <c r="K71" s="33"/>
    </row>
    <row r="72" spans="3:11" ht="13.5" thickBot="1">
      <c r="C72" s="253" t="s">
        <v>48</v>
      </c>
      <c r="D72" s="254"/>
      <c r="E72" s="139">
        <v>37745.02398</v>
      </c>
      <c r="F72" s="139">
        <f>SUM(F74:F77)</f>
        <v>34206.88442</v>
      </c>
      <c r="G72" s="139">
        <v>24101.67201</v>
      </c>
      <c r="H72" s="139">
        <f>SUM(H74:H77)</f>
        <v>21726.704069999996</v>
      </c>
      <c r="I72" s="139">
        <v>12581.71026</v>
      </c>
      <c r="J72" s="139">
        <f>SUM(J74:J77)</f>
        <v>10642.85839</v>
      </c>
      <c r="K72" s="122"/>
    </row>
    <row r="73" spans="3:11" ht="13.5" thickBot="1">
      <c r="C73" s="129"/>
      <c r="D73" s="129"/>
      <c r="E73" s="129"/>
      <c r="F73" s="129"/>
      <c r="G73" s="129"/>
      <c r="H73" s="129"/>
      <c r="I73" s="129"/>
      <c r="J73" s="129"/>
      <c r="K73" s="33"/>
    </row>
    <row r="74" spans="3:11" ht="13.5" thickBot="1">
      <c r="C74" s="251" t="s">
        <v>49</v>
      </c>
      <c r="D74" s="252"/>
      <c r="E74" s="36">
        <v>31791.53707</v>
      </c>
      <c r="F74" s="37">
        <v>28483.552190000002</v>
      </c>
      <c r="G74" s="37">
        <v>20434.70505</v>
      </c>
      <c r="H74" s="37">
        <v>18097.95812</v>
      </c>
      <c r="I74" s="37">
        <v>10430.793</v>
      </c>
      <c r="J74" s="37">
        <v>8698.705109999999</v>
      </c>
      <c r="K74" s="33"/>
    </row>
    <row r="75" spans="3:11" ht="13.5" thickBot="1">
      <c r="C75" s="251" t="s">
        <v>50</v>
      </c>
      <c r="D75" s="252"/>
      <c r="E75" s="36">
        <v>2411.76675</v>
      </c>
      <c r="F75" s="37">
        <v>2396.43474</v>
      </c>
      <c r="G75" s="37">
        <v>1526.17302</v>
      </c>
      <c r="H75" s="37">
        <v>1346.2713899999999</v>
      </c>
      <c r="I75" s="37">
        <v>834.1970600000001</v>
      </c>
      <c r="J75" s="37">
        <v>957.79334</v>
      </c>
      <c r="K75" s="33"/>
    </row>
    <row r="76" spans="3:11" ht="13.5" thickBot="1">
      <c r="C76" s="251" t="s">
        <v>51</v>
      </c>
      <c r="D76" s="252"/>
      <c r="E76" s="36">
        <v>859.58007</v>
      </c>
      <c r="F76" s="37">
        <v>483.92</v>
      </c>
      <c r="G76" s="37">
        <v>442.3122</v>
      </c>
      <c r="H76" s="37">
        <v>270.81425</v>
      </c>
      <c r="I76" s="37">
        <v>392.57698999999997</v>
      </c>
      <c r="J76" s="37">
        <v>192.30816000000002</v>
      </c>
      <c r="K76" s="33"/>
    </row>
    <row r="77" spans="3:11" ht="13.5" thickBot="1">
      <c r="C77" s="251" t="s">
        <v>52</v>
      </c>
      <c r="D77" s="252"/>
      <c r="E77" s="36">
        <v>2682.14009</v>
      </c>
      <c r="F77" s="37">
        <v>2842.97749</v>
      </c>
      <c r="G77" s="37">
        <v>1698.48174</v>
      </c>
      <c r="H77" s="37">
        <v>2011.66031</v>
      </c>
      <c r="I77" s="37">
        <v>924.14321</v>
      </c>
      <c r="J77" s="37">
        <v>794.05178</v>
      </c>
      <c r="K77" s="33"/>
    </row>
    <row r="78" spans="3:11" ht="13.5" thickBot="1">
      <c r="C78" s="129"/>
      <c r="D78" s="129"/>
      <c r="E78" s="129"/>
      <c r="F78" s="129"/>
      <c r="G78" s="129"/>
      <c r="H78" s="129"/>
      <c r="I78" s="129"/>
      <c r="J78" s="129"/>
      <c r="K78" s="33"/>
    </row>
    <row r="79" spans="3:11" ht="13.5" thickBot="1">
      <c r="C79" s="253" t="s">
        <v>53</v>
      </c>
      <c r="D79" s="254"/>
      <c r="E79" s="139">
        <v>24209.934629999996</v>
      </c>
      <c r="F79" s="139">
        <f>SUM(F81:F83)</f>
        <v>21679.419029999997</v>
      </c>
      <c r="G79" s="139">
        <v>15365.85957</v>
      </c>
      <c r="H79" s="139">
        <f>SUM(H81:H83)</f>
        <v>14174.22993</v>
      </c>
      <c r="I79" s="139">
        <v>8384.83576</v>
      </c>
      <c r="J79" s="139">
        <f>SUM(J81:J83)</f>
        <v>7212.65668</v>
      </c>
      <c r="K79" s="122"/>
    </row>
    <row r="80" spans="3:11" ht="13.5" thickBot="1">
      <c r="C80" s="129"/>
      <c r="D80" s="129"/>
      <c r="E80" s="129"/>
      <c r="F80" s="129"/>
      <c r="G80" s="129"/>
      <c r="H80" s="129"/>
      <c r="I80" s="129"/>
      <c r="J80" s="129"/>
      <c r="K80" s="33"/>
    </row>
    <row r="81" spans="3:11" ht="13.5" thickBot="1">
      <c r="C81" s="251" t="s">
        <v>54</v>
      </c>
      <c r="D81" s="252"/>
      <c r="E81" s="36">
        <v>9386.084439999999</v>
      </c>
      <c r="F81" s="37">
        <v>7763.87789</v>
      </c>
      <c r="G81" s="37">
        <v>5678.84112</v>
      </c>
      <c r="H81" s="37">
        <v>4816.304139999999</v>
      </c>
      <c r="I81" s="37">
        <v>3521.1886099999997</v>
      </c>
      <c r="J81" s="37">
        <v>2870.55831</v>
      </c>
      <c r="K81" s="33"/>
    </row>
    <row r="82" spans="3:11" ht="13.5" thickBot="1">
      <c r="C82" s="251" t="s">
        <v>55</v>
      </c>
      <c r="D82" s="252"/>
      <c r="E82" s="36">
        <v>3293.44009</v>
      </c>
      <c r="F82" s="37">
        <v>3092.13786</v>
      </c>
      <c r="G82" s="37">
        <v>2004.3008200000002</v>
      </c>
      <c r="H82" s="37">
        <v>2028.68193</v>
      </c>
      <c r="I82" s="37">
        <v>1201.03653</v>
      </c>
      <c r="J82" s="37">
        <v>1019.5588</v>
      </c>
      <c r="K82" s="33"/>
    </row>
    <row r="83" spans="3:11" ht="13.5" thickBot="1">
      <c r="C83" s="251" t="s">
        <v>56</v>
      </c>
      <c r="D83" s="252"/>
      <c r="E83" s="36">
        <v>11530.4101</v>
      </c>
      <c r="F83" s="37">
        <v>10823.403279999999</v>
      </c>
      <c r="G83" s="37">
        <v>7682.71763</v>
      </c>
      <c r="H83" s="37">
        <v>7329.2438600000005</v>
      </c>
      <c r="I83" s="37">
        <v>3662.61062</v>
      </c>
      <c r="J83" s="37">
        <v>3322.53957</v>
      </c>
      <c r="K83" s="33"/>
    </row>
    <row r="84" spans="3:11" ht="13.5" thickBot="1">
      <c r="C84" s="129"/>
      <c r="D84" s="129"/>
      <c r="E84" s="129"/>
      <c r="F84" s="129"/>
      <c r="G84" s="129"/>
      <c r="H84" s="129">
        <f>SUM(H81:H83)</f>
        <v>14174.22993</v>
      </c>
      <c r="I84" s="129"/>
      <c r="J84" s="129"/>
      <c r="K84" s="33"/>
    </row>
    <row r="85" spans="3:11" ht="13.5" thickBot="1">
      <c r="C85" s="253" t="s">
        <v>57</v>
      </c>
      <c r="D85" s="254"/>
      <c r="E85" s="139">
        <v>2626.2073</v>
      </c>
      <c r="F85" s="139">
        <f>SUM(F87:F88)</f>
        <v>2893.31481</v>
      </c>
      <c r="G85" s="139">
        <v>1634.85293</v>
      </c>
      <c r="H85" s="139">
        <f>SUM(H87:H88)</f>
        <v>1656.62311</v>
      </c>
      <c r="I85" s="139">
        <v>959.8705599999998</v>
      </c>
      <c r="J85" s="139">
        <f>SUM(J87:J88)</f>
        <v>1233.7930700000002</v>
      </c>
      <c r="K85" s="122"/>
    </row>
    <row r="86" spans="3:11" ht="13.5" thickBot="1">
      <c r="C86" s="129"/>
      <c r="D86" s="129"/>
      <c r="E86" s="129"/>
      <c r="F86" s="129"/>
      <c r="G86" s="129"/>
      <c r="H86" s="129"/>
      <c r="I86" s="129"/>
      <c r="J86" s="129"/>
      <c r="K86" s="33"/>
    </row>
    <row r="87" spans="3:11" ht="13.5" thickBot="1">
      <c r="C87" s="251" t="s">
        <v>58</v>
      </c>
      <c r="D87" s="252"/>
      <c r="E87" s="36">
        <v>1912.16587</v>
      </c>
      <c r="F87" s="37">
        <v>2042.44129</v>
      </c>
      <c r="G87" s="37">
        <v>1201.1948</v>
      </c>
      <c r="H87" s="37">
        <v>1127.03524</v>
      </c>
      <c r="I87" s="37">
        <v>696.0714499999999</v>
      </c>
      <c r="J87" s="37">
        <v>915.40605</v>
      </c>
      <c r="K87" s="33"/>
    </row>
    <row r="88" spans="3:11" ht="13.5" thickBot="1">
      <c r="C88" s="251" t="s">
        <v>59</v>
      </c>
      <c r="D88" s="252"/>
      <c r="E88" s="36">
        <v>714.0414300000001</v>
      </c>
      <c r="F88" s="37">
        <v>850.87352</v>
      </c>
      <c r="G88" s="37">
        <v>433.65813</v>
      </c>
      <c r="H88" s="37">
        <v>529.58787</v>
      </c>
      <c r="I88" s="37">
        <v>263.79911</v>
      </c>
      <c r="J88" s="37">
        <v>318.38702</v>
      </c>
      <c r="K88" s="33"/>
    </row>
    <row r="89" spans="3:11" ht="13.5" thickBot="1">
      <c r="C89" s="129"/>
      <c r="D89" s="129"/>
      <c r="E89" s="129"/>
      <c r="F89" s="129"/>
      <c r="G89" s="129"/>
      <c r="H89" s="129"/>
      <c r="I89" s="129"/>
      <c r="J89" s="129"/>
      <c r="K89" s="33"/>
    </row>
    <row r="90" spans="3:11" ht="13.5" thickBot="1">
      <c r="C90" s="253" t="s">
        <v>60</v>
      </c>
      <c r="D90" s="254"/>
      <c r="E90" s="139">
        <v>11134.388879999999</v>
      </c>
      <c r="F90" s="139">
        <f>SUM(F92:F95)</f>
        <v>13744.70838</v>
      </c>
      <c r="G90" s="139">
        <v>7375.04018</v>
      </c>
      <c r="H90" s="139">
        <f>SUM(H92:H95)</f>
        <v>8508.952989999998</v>
      </c>
      <c r="I90" s="139">
        <v>3628.8167700000004</v>
      </c>
      <c r="J90" s="139">
        <f>SUM(J92:J95)</f>
        <v>5153.58079</v>
      </c>
      <c r="K90" s="122"/>
    </row>
    <row r="91" spans="3:11" ht="13.5" thickBot="1">
      <c r="C91" s="129"/>
      <c r="D91" s="129"/>
      <c r="E91" s="129"/>
      <c r="F91" s="129"/>
      <c r="G91" s="129"/>
      <c r="H91" s="129"/>
      <c r="I91" s="129"/>
      <c r="J91" s="129"/>
      <c r="K91" s="33"/>
    </row>
    <row r="92" spans="3:11" ht="13.5" thickBot="1">
      <c r="C92" s="251" t="s">
        <v>61</v>
      </c>
      <c r="D92" s="252"/>
      <c r="E92" s="36">
        <v>4524.46987</v>
      </c>
      <c r="F92" s="37">
        <v>7593.03697</v>
      </c>
      <c r="G92" s="37">
        <v>2843.3226</v>
      </c>
      <c r="H92" s="37">
        <v>4764.77806</v>
      </c>
      <c r="I92" s="37">
        <v>1634.941</v>
      </c>
      <c r="J92" s="37">
        <v>2803.0399199999997</v>
      </c>
      <c r="K92" s="33"/>
    </row>
    <row r="93" spans="3:11" ht="13.5" thickBot="1">
      <c r="C93" s="251" t="s">
        <v>62</v>
      </c>
      <c r="D93" s="252"/>
      <c r="E93" s="36">
        <v>865.80301</v>
      </c>
      <c r="F93" s="37">
        <v>1662.0035500000001</v>
      </c>
      <c r="G93" s="37">
        <v>577.71339</v>
      </c>
      <c r="H93" s="37">
        <v>942.30513</v>
      </c>
      <c r="I93" s="37">
        <v>274.02309</v>
      </c>
      <c r="J93" s="37">
        <v>705.86983</v>
      </c>
      <c r="K93" s="33"/>
    </row>
    <row r="94" spans="3:11" ht="13.5" thickBot="1">
      <c r="C94" s="251" t="s">
        <v>63</v>
      </c>
      <c r="D94" s="252"/>
      <c r="E94" s="36">
        <v>1251.8716200000001</v>
      </c>
      <c r="F94" s="37">
        <v>1203.7080700000001</v>
      </c>
      <c r="G94" s="37">
        <v>973.3908</v>
      </c>
      <c r="H94" s="37">
        <v>729.09567</v>
      </c>
      <c r="I94" s="37">
        <v>262.23482</v>
      </c>
      <c r="J94" s="37">
        <v>474.61240000000004</v>
      </c>
      <c r="K94" s="33"/>
    </row>
    <row r="95" spans="3:11" ht="13.5" thickBot="1">
      <c r="C95" s="251" t="s">
        <v>64</v>
      </c>
      <c r="D95" s="252"/>
      <c r="E95" s="36">
        <v>4492.24438</v>
      </c>
      <c r="F95" s="37">
        <v>3285.95979</v>
      </c>
      <c r="G95" s="37">
        <v>2980.61339</v>
      </c>
      <c r="H95" s="37">
        <v>2072.77413</v>
      </c>
      <c r="I95" s="37">
        <v>1457.61786</v>
      </c>
      <c r="J95" s="37">
        <v>1170.05864</v>
      </c>
      <c r="K95" s="33"/>
    </row>
    <row r="96" spans="3:11" ht="13.5" thickBot="1">
      <c r="C96" s="129"/>
      <c r="D96" s="129"/>
      <c r="E96" s="129"/>
      <c r="F96" s="129"/>
      <c r="G96" s="129"/>
      <c r="H96" s="129"/>
      <c r="I96" s="129"/>
      <c r="J96" s="129"/>
      <c r="K96" s="33"/>
    </row>
    <row r="97" spans="3:11" ht="13.5" thickBot="1">
      <c r="C97" s="253" t="s">
        <v>65</v>
      </c>
      <c r="D97" s="254"/>
      <c r="E97" s="139">
        <v>42176.471840000006</v>
      </c>
      <c r="F97" s="139">
        <v>33884.37002</v>
      </c>
      <c r="G97" s="139">
        <v>27499.62523</v>
      </c>
      <c r="H97" s="139">
        <v>20978.43336</v>
      </c>
      <c r="I97" s="139">
        <v>13528.466390000001</v>
      </c>
      <c r="J97" s="139">
        <v>12482.51854</v>
      </c>
      <c r="K97" s="122"/>
    </row>
    <row r="98" spans="3:11" ht="13.5" thickBot="1">
      <c r="C98" s="129"/>
      <c r="D98" s="129"/>
      <c r="E98" s="129"/>
      <c r="F98" s="129"/>
      <c r="G98" s="129"/>
      <c r="H98" s="129"/>
      <c r="I98" s="129"/>
      <c r="J98" s="129"/>
      <c r="K98" s="33"/>
    </row>
    <row r="99" spans="3:11" ht="13.5" thickBot="1">
      <c r="C99" s="253" t="s">
        <v>66</v>
      </c>
      <c r="D99" s="254"/>
      <c r="E99" s="139">
        <v>4679.768150000001</v>
      </c>
      <c r="F99" s="139">
        <v>6847.63824</v>
      </c>
      <c r="G99" s="139">
        <v>3229.74855</v>
      </c>
      <c r="H99" s="139">
        <v>4383.47192</v>
      </c>
      <c r="I99" s="139">
        <v>1391.84246</v>
      </c>
      <c r="J99" s="139">
        <v>2347.3566499999997</v>
      </c>
      <c r="K99" s="122"/>
    </row>
    <row r="100" spans="3:11" ht="13.5" thickBot="1">
      <c r="C100" s="129"/>
      <c r="D100" s="129"/>
      <c r="E100" s="129"/>
      <c r="F100" s="129"/>
      <c r="G100" s="129"/>
      <c r="H100" s="129"/>
      <c r="I100" s="129"/>
      <c r="J100" s="129"/>
      <c r="K100" s="33"/>
    </row>
    <row r="101" spans="3:11" ht="13.5" thickBot="1">
      <c r="C101" s="253" t="s">
        <v>67</v>
      </c>
      <c r="D101" s="254"/>
      <c r="E101" s="139">
        <v>1479.86806</v>
      </c>
      <c r="F101" s="139">
        <v>1901.7641299999998</v>
      </c>
      <c r="G101" s="139">
        <v>900.57648</v>
      </c>
      <c r="H101" s="139">
        <v>1298.8636999999999</v>
      </c>
      <c r="I101" s="139">
        <v>549.84358</v>
      </c>
      <c r="J101" s="139">
        <v>598.36316</v>
      </c>
      <c r="K101" s="122"/>
    </row>
    <row r="102" spans="3:11" ht="13.5" thickBot="1">
      <c r="C102" s="129"/>
      <c r="D102" s="129"/>
      <c r="E102" s="129"/>
      <c r="F102" s="129"/>
      <c r="G102" s="129"/>
      <c r="H102" s="129"/>
      <c r="I102" s="129"/>
      <c r="J102" s="129"/>
      <c r="K102" s="33"/>
    </row>
    <row r="103" spans="3:11" ht="13.5" thickBot="1">
      <c r="C103" s="253" t="s">
        <v>68</v>
      </c>
      <c r="D103" s="254"/>
      <c r="E103" s="139">
        <v>9808.70305</v>
      </c>
      <c r="F103" s="139">
        <f>SUM(F105:F107)</f>
        <v>8311.74138</v>
      </c>
      <c r="G103" s="139">
        <v>6763.36637</v>
      </c>
      <c r="H103" s="139">
        <f>SUM(H105:H107)</f>
        <v>5922.53697</v>
      </c>
      <c r="I103" s="139">
        <v>3005.27091</v>
      </c>
      <c r="J103" s="139">
        <f>SUM(J105:J107)</f>
        <v>2337.20469</v>
      </c>
      <c r="K103" s="122"/>
    </row>
    <row r="104" spans="3:11" ht="13.5" thickBot="1">
      <c r="C104" s="129"/>
      <c r="D104" s="129"/>
      <c r="E104" s="129"/>
      <c r="F104" s="129"/>
      <c r="G104" s="129"/>
      <c r="H104" s="129"/>
      <c r="I104" s="129"/>
      <c r="J104" s="129"/>
      <c r="K104" s="33"/>
    </row>
    <row r="105" spans="3:11" ht="13.5" thickBot="1">
      <c r="C105" s="251" t="s">
        <v>69</v>
      </c>
      <c r="D105" s="252"/>
      <c r="E105" s="36">
        <v>934.95779</v>
      </c>
      <c r="F105" s="37">
        <v>968.23206</v>
      </c>
      <c r="G105" s="37">
        <v>515.453</v>
      </c>
      <c r="H105" s="37">
        <v>544.6094</v>
      </c>
      <c r="I105" s="37">
        <v>417.77037</v>
      </c>
      <c r="J105" s="37">
        <v>412.50925</v>
      </c>
      <c r="K105" s="33"/>
    </row>
    <row r="106" spans="3:11" ht="13.5" thickBot="1">
      <c r="C106" s="251" t="s">
        <v>70</v>
      </c>
      <c r="D106" s="252"/>
      <c r="E106" s="36">
        <v>2912.87929</v>
      </c>
      <c r="F106" s="37">
        <v>1404.63253</v>
      </c>
      <c r="G106" s="37">
        <v>1907.881</v>
      </c>
      <c r="H106" s="37">
        <v>900.11698</v>
      </c>
      <c r="I106" s="37">
        <v>989.53933</v>
      </c>
      <c r="J106" s="37">
        <v>501.91287</v>
      </c>
      <c r="K106" s="33"/>
    </row>
    <row r="107" spans="3:11" ht="13.5" thickBot="1">
      <c r="C107" s="251" t="s">
        <v>71</v>
      </c>
      <c r="D107" s="252"/>
      <c r="E107" s="36">
        <v>5960.86597</v>
      </c>
      <c r="F107" s="37">
        <v>5938.87679</v>
      </c>
      <c r="G107" s="37">
        <v>4340.03237</v>
      </c>
      <c r="H107" s="37">
        <v>4477.81059</v>
      </c>
      <c r="I107" s="37">
        <v>1597.96121</v>
      </c>
      <c r="J107" s="37">
        <v>1422.78257</v>
      </c>
      <c r="K107" s="33"/>
    </row>
    <row r="108" spans="3:11" ht="13.5" thickBot="1">
      <c r="C108" s="129"/>
      <c r="D108" s="129"/>
      <c r="E108" s="129"/>
      <c r="F108" s="129"/>
      <c r="G108" s="129"/>
      <c r="H108" s="129"/>
      <c r="I108" s="129"/>
      <c r="J108" s="129"/>
      <c r="K108" s="33"/>
    </row>
    <row r="109" spans="3:11" ht="13.5" thickBot="1">
      <c r="C109" s="253" t="s">
        <v>72</v>
      </c>
      <c r="D109" s="254"/>
      <c r="E109" s="139">
        <v>513.40965</v>
      </c>
      <c r="F109" s="139">
        <v>542.7972</v>
      </c>
      <c r="G109" s="139">
        <v>288.80492</v>
      </c>
      <c r="H109" s="139">
        <v>287.33271</v>
      </c>
      <c r="I109" s="139">
        <v>214.32667999999998</v>
      </c>
      <c r="J109" s="139">
        <v>245.41655</v>
      </c>
      <c r="K109" s="122"/>
    </row>
    <row r="110" spans="3:11" ht="13.5" thickBot="1">
      <c r="C110" s="129"/>
      <c r="D110" s="129"/>
      <c r="E110" s="129"/>
      <c r="F110" s="129"/>
      <c r="G110" s="129"/>
      <c r="H110" s="129"/>
      <c r="I110" s="129"/>
      <c r="J110" s="129"/>
      <c r="K110" s="33"/>
    </row>
    <row r="111" spans="3:11" ht="13.5" thickBot="1">
      <c r="C111" s="251" t="s">
        <v>73</v>
      </c>
      <c r="D111" s="252"/>
      <c r="E111" s="36">
        <v>110.17989999999999</v>
      </c>
      <c r="F111" s="37">
        <v>148.09858</v>
      </c>
      <c r="G111" s="37">
        <v>67.35644</v>
      </c>
      <c r="H111" s="37">
        <v>106.26754</v>
      </c>
      <c r="I111" s="37">
        <v>42.82346</v>
      </c>
      <c r="J111" s="37">
        <v>41.83104</v>
      </c>
      <c r="K111" s="33"/>
    </row>
    <row r="112" spans="3:11" ht="13.5" thickBot="1">
      <c r="C112" s="251" t="s">
        <v>74</v>
      </c>
      <c r="D112" s="252"/>
      <c r="E112" s="36">
        <v>133.59820000000002</v>
      </c>
      <c r="F112" s="37">
        <v>274.21506</v>
      </c>
      <c r="G112" s="37">
        <v>99.61846000000001</v>
      </c>
      <c r="H112" s="37">
        <v>211.90934</v>
      </c>
      <c r="I112" s="37">
        <v>33.97974</v>
      </c>
      <c r="J112" s="37">
        <v>62.30572</v>
      </c>
      <c r="K112" s="33"/>
    </row>
    <row r="114" ht="13.5" thickBot="1">
      <c r="C114" s="159" t="s">
        <v>110</v>
      </c>
    </row>
  </sheetData>
  <sheetProtection/>
  <mergeCells count="67">
    <mergeCell ref="C22:D22"/>
    <mergeCell ref="C24:D24"/>
    <mergeCell ref="C26:D26"/>
    <mergeCell ref="C27:D27"/>
    <mergeCell ref="C28:D28"/>
    <mergeCell ref="C29:D29"/>
    <mergeCell ref="C30:D30"/>
    <mergeCell ref="C31:D31"/>
    <mergeCell ref="C32:D32"/>
    <mergeCell ref="C33:D33"/>
    <mergeCell ref="C35:D35"/>
    <mergeCell ref="C37:D37"/>
    <mergeCell ref="C38:D38"/>
    <mergeCell ref="C39:D39"/>
    <mergeCell ref="C41:D41"/>
    <mergeCell ref="C43:D43"/>
    <mergeCell ref="C45:D45"/>
    <mergeCell ref="C47:D47"/>
    <mergeCell ref="C48:D48"/>
    <mergeCell ref="C50:D50"/>
    <mergeCell ref="C52:D52"/>
    <mergeCell ref="C54:D54"/>
    <mergeCell ref="C55:D55"/>
    <mergeCell ref="C56:D56"/>
    <mergeCell ref="C57:D57"/>
    <mergeCell ref="C58:D58"/>
    <mergeCell ref="C60:D60"/>
    <mergeCell ref="C62:D62"/>
    <mergeCell ref="C63:D63"/>
    <mergeCell ref="C64:D64"/>
    <mergeCell ref="C65:D65"/>
    <mergeCell ref="C66:D66"/>
    <mergeCell ref="C67:D67"/>
    <mergeCell ref="C68:D68"/>
    <mergeCell ref="C69:D69"/>
    <mergeCell ref="C70:D70"/>
    <mergeCell ref="C72:D72"/>
    <mergeCell ref="C74:D74"/>
    <mergeCell ref="C75:D75"/>
    <mergeCell ref="C76:D76"/>
    <mergeCell ref="C77:D77"/>
    <mergeCell ref="C79:D79"/>
    <mergeCell ref="C81:D81"/>
    <mergeCell ref="C82:D82"/>
    <mergeCell ref="C83:D83"/>
    <mergeCell ref="C85:D85"/>
    <mergeCell ref="C87:D87"/>
    <mergeCell ref="C88:D88"/>
    <mergeCell ref="C90:D90"/>
    <mergeCell ref="C92:D92"/>
    <mergeCell ref="C111:D111"/>
    <mergeCell ref="C93:D93"/>
    <mergeCell ref="C94:D94"/>
    <mergeCell ref="C95:D95"/>
    <mergeCell ref="C97:D97"/>
    <mergeCell ref="C99:D99"/>
    <mergeCell ref="C101:D101"/>
    <mergeCell ref="C112:D112"/>
    <mergeCell ref="E17:J18"/>
    <mergeCell ref="E19:F19"/>
    <mergeCell ref="G19:H19"/>
    <mergeCell ref="I19:J19"/>
    <mergeCell ref="C103:D103"/>
    <mergeCell ref="C105:D105"/>
    <mergeCell ref="C106:D106"/>
    <mergeCell ref="C107:D107"/>
    <mergeCell ref="C109:D10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FPC</cp:lastModifiedBy>
  <dcterms:created xsi:type="dcterms:W3CDTF">2011-11-02T09:52:32Z</dcterms:created>
  <dcterms:modified xsi:type="dcterms:W3CDTF">2020-04-03T09:46:52Z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